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Obrazac 2.analitika" sheetId="1" r:id="rId1"/>
  </sheets>
  <definedNames/>
  <calcPr fullCalcOnLoad="1"/>
</workbook>
</file>

<file path=xl/sharedStrings.xml><?xml version="1.0" encoding="utf-8"?>
<sst xmlns="http://schemas.openxmlformats.org/spreadsheetml/2006/main" count="178" uniqueCount="172">
  <si>
    <t>Ukupni rashodi i izdaci (2+30+42+50)</t>
  </si>
  <si>
    <t>Ukupni tekući rashodi (3+6+16+26)</t>
  </si>
  <si>
    <t>Plaće i naknade troškova zaposlenih (4+5)</t>
  </si>
  <si>
    <t>Izdaci za materijal, sitan inventar i usluge                 (7+…………...+15)</t>
  </si>
  <si>
    <t>Tekući transferi, grantovi i drugi tekući rashodi (17+……………+25)</t>
  </si>
  <si>
    <t>Izdaci za kamate   (27+…...+29)</t>
  </si>
  <si>
    <t>Ukupni kapitalni izdaci (31+38)</t>
  </si>
  <si>
    <t>Izdaci za nabavku stalnih sredstava (32+….+37)</t>
  </si>
  <si>
    <t>Kapitalni transferi i grantovi (39+…..+41)</t>
  </si>
  <si>
    <t>Izdaci za finansijsku imovinu  (43+…..+49)</t>
  </si>
  <si>
    <t>Izdaci za otplate dugova (51+…+53)</t>
  </si>
  <si>
    <t>UKUPNO (1+54)</t>
  </si>
  <si>
    <t>6 (4+5)</t>
  </si>
  <si>
    <t>Procenat  7/8               x 100</t>
  </si>
  <si>
    <t>Izmjene i dopune (rebalans, prestruktur., preraspodjela, rezerva, namjenska sredstva i dr.)</t>
  </si>
  <si>
    <t>Institucija:</t>
  </si>
  <si>
    <t>ID:</t>
  </si>
  <si>
    <t>Fond:</t>
  </si>
  <si>
    <t>___________</t>
  </si>
  <si>
    <t>_____________</t>
  </si>
  <si>
    <t>Pojedinačni obrazac:</t>
  </si>
  <si>
    <t>Konsolidovani obrazac:</t>
  </si>
  <si>
    <t xml:space="preserve">Sjedište: </t>
  </si>
  <si>
    <t>__________________</t>
  </si>
  <si>
    <t>Šifra djelat.:</t>
  </si>
  <si>
    <t>Projektni kod:</t>
  </si>
  <si>
    <t>Organizacioni kod:</t>
  </si>
  <si>
    <t>Ugovorene i druge posebne usluge</t>
  </si>
  <si>
    <t>Kontribucije -članarine</t>
  </si>
  <si>
    <t>Izdaci za energiju i komunalne usluge</t>
  </si>
  <si>
    <t>Izdaci telefonskih i poštanskih usluga</t>
  </si>
  <si>
    <t>Tekući transferi drugim nivoima vlasti</t>
  </si>
  <si>
    <t>Izdaci za kupovinu dionica privatnih preduzeća  i učešće u  zajedničkim ulaganjima</t>
  </si>
  <si>
    <t>Unamljivanje imovine i opreme</t>
  </si>
  <si>
    <t>Tekući grantovi pojedincima</t>
  </si>
  <si>
    <t>Tekući grantovi neprofitnim organizacijama</t>
  </si>
  <si>
    <t>Kapitalni grantovi pojedincima i neprofitnim organizacijama</t>
  </si>
  <si>
    <t>Korigovani budžet</t>
  </si>
  <si>
    <t>Nabavka materijala i sitnog inventara</t>
  </si>
  <si>
    <t>Zbirni obrazac:</t>
  </si>
  <si>
    <t>BOSNA I HERCEGOVINA</t>
  </si>
  <si>
    <t>KM</t>
  </si>
  <si>
    <t>Rukovodilac</t>
  </si>
  <si>
    <t>Ostvareni kumulativni iznos istog perioda prethodne godine</t>
  </si>
  <si>
    <t>Ekon. kod</t>
  </si>
  <si>
    <t>Opis</t>
  </si>
  <si>
    <t>Tekuća rezerva</t>
  </si>
  <si>
    <t>Redni                                                                                                                                                                                                                broj</t>
  </si>
  <si>
    <t>Otplate domaćeg pozajmljivanja</t>
  </si>
  <si>
    <t>Vanjske otplate</t>
  </si>
  <si>
    <t>Otplate dugova primljenih kroz državu</t>
  </si>
  <si>
    <t>Pozajmljivanja u inostranstvo</t>
  </si>
  <si>
    <t>Ostala domaća pozajmljivanja</t>
  </si>
  <si>
    <t>Izdaci za kupovinu dionica javnih preduzeća</t>
  </si>
  <si>
    <t>Pozajmljivanje javnim preduzećima</t>
  </si>
  <si>
    <t>Pozajmljivanje pojedincima i neprofitnim organizacijama</t>
  </si>
  <si>
    <t>Pozajmljivanje drugim nivoima vlasti</t>
  </si>
  <si>
    <t>Kapitalni transferi u inostranstvo</t>
  </si>
  <si>
    <t>Kapitalni transferi drugim nivoima vlasti</t>
  </si>
  <si>
    <t>Rekonstrukcija i investiciono održavanje</t>
  </si>
  <si>
    <t>Nabavka stalnih sredstava u obliku prava</t>
  </si>
  <si>
    <t>Nabavka ostalih stalnih sredstava</t>
  </si>
  <si>
    <t>Nabavka opreme</t>
  </si>
  <si>
    <t>Nabavka građevina</t>
  </si>
  <si>
    <t>Nabavka zemljišta, šuma i višegodišnjih zasada</t>
  </si>
  <si>
    <t>Kamate na domaće pozajmljivanje</t>
  </si>
  <si>
    <t>Izdaci za inostrane kamate</t>
  </si>
  <si>
    <t>Kamate na pozajmnice primljene kroz Državu</t>
  </si>
  <si>
    <t>Drugi tekući rashodi</t>
  </si>
  <si>
    <t xml:space="preserve">Tekući transferi u  inostranstvo </t>
  </si>
  <si>
    <t>Subvencije finansijskim institucijama</t>
  </si>
  <si>
    <t>Subvencije privatnim preduzećima i poduzetnicima</t>
  </si>
  <si>
    <t>Subvencije javnim preduzećima</t>
  </si>
  <si>
    <t>Izdaci osiguranja, bankarskih usluga i usluga platnog prometa</t>
  </si>
  <si>
    <t>Izdaci za tekuće održavanje</t>
  </si>
  <si>
    <t>Izdaci za usluge prevoza i goriva</t>
  </si>
  <si>
    <t>Putni troškovi</t>
  </si>
  <si>
    <t xml:space="preserve">Naknade troškova zaposlenih </t>
  </si>
  <si>
    <t>Bruto plaće i naknade plaća</t>
  </si>
  <si>
    <t>Ostvareni kumulativni iznos ukupnih rashoda i izdataka</t>
  </si>
  <si>
    <t>Obrazac 2.</t>
  </si>
  <si>
    <t>Budžet</t>
  </si>
  <si>
    <t>Procenat 7/6             x 100</t>
  </si>
  <si>
    <t>Neto plate</t>
  </si>
  <si>
    <t>Naknade plate za  vrijeme bolovanja</t>
  </si>
  <si>
    <t>Naknade  plate za vrijeme plaćenog otsustva</t>
  </si>
  <si>
    <t>Naknade plate za  državne i vjerske praznike</t>
  </si>
  <si>
    <t>Porez na plate</t>
  </si>
  <si>
    <t>Doprinosi za PIO</t>
  </si>
  <si>
    <t>Doprinosi za zdravstvo</t>
  </si>
  <si>
    <t>Doprinosi za nezaposlene</t>
  </si>
  <si>
    <t>Doprinosi za dječiju zaštitu</t>
  </si>
  <si>
    <t>Doprinosi ostalo</t>
  </si>
  <si>
    <t>Naknade za prevoz na posao i sa posla</t>
  </si>
  <si>
    <t>Naknade troškova smještaja</t>
  </si>
  <si>
    <t>Naknade za odvojeni život</t>
  </si>
  <si>
    <t>Naknade za topli obrok</t>
  </si>
  <si>
    <t>Doprinosi za pio naknade</t>
  </si>
  <si>
    <t>Doprinosi za zdravstvo naknade</t>
  </si>
  <si>
    <t>Doprinosi za nezaposlene naknade</t>
  </si>
  <si>
    <t>Izdaci za fiksne telefone,telefax i tekex</t>
  </si>
  <si>
    <t>Izdaci za mobilne telefone</t>
  </si>
  <si>
    <t>Izdaci za internet</t>
  </si>
  <si>
    <t>Izdaci za poštanske usluge</t>
  </si>
  <si>
    <t>Izdaci za kompjuterski materijal</t>
  </si>
  <si>
    <t>Kancelarijski materijal</t>
  </si>
  <si>
    <t>Materijal za čišćenje</t>
  </si>
  <si>
    <t>Troškovi sitnog inventara</t>
  </si>
  <si>
    <t>Troškovi dnevnica u zemlji</t>
  </si>
  <si>
    <t>Putarina u zemlji</t>
  </si>
  <si>
    <t>Ostali putni troškovi u zemlji</t>
  </si>
  <si>
    <t>Troškovi smještaja za službena putovanja</t>
  </si>
  <si>
    <t>Dizel</t>
  </si>
  <si>
    <t>Motorno ulje</t>
  </si>
  <si>
    <t>Registracija motornih vozila</t>
  </si>
  <si>
    <t>Iznajmljivanje prostora  ili zgrada</t>
  </si>
  <si>
    <t>Materijal za opravku i održavanje opreme</t>
  </si>
  <si>
    <t>Materijal za opravku i održavanje vozila</t>
  </si>
  <si>
    <t>Usluge održavnja softvera</t>
  </si>
  <si>
    <t>Ostale usluge tekućeg održavanja</t>
  </si>
  <si>
    <t>Usluge štampanja</t>
  </si>
  <si>
    <t>Usluge reprezentacije</t>
  </si>
  <si>
    <t>Usluge stručnog usavršavanja</t>
  </si>
  <si>
    <t>Izdaci za rad komisija</t>
  </si>
  <si>
    <t>Izdaci po osnovu ugovra o djelu</t>
  </si>
  <si>
    <t>Doprinosi po osnovu ugovora o djelu</t>
  </si>
  <si>
    <t>Posebna naknada od prirod. i drugih nesreća</t>
  </si>
  <si>
    <t>Porez na naknade</t>
  </si>
  <si>
    <t>Izdaci za porez na dohodak za rad komisija</t>
  </si>
  <si>
    <t>Doprinosi za rad komisija</t>
  </si>
  <si>
    <t>Izdaci za poreze  po osn ugovora o djelu</t>
  </si>
  <si>
    <t>Naknade plata za vrijeme godišnjihg odmora</t>
  </si>
  <si>
    <t>RANKO LUČIĆ</t>
  </si>
  <si>
    <t>SAVJET ZA DRŽAVNU POMOĆ BIH_____</t>
  </si>
  <si>
    <t>_SPASOVDANSKA BR. 22____________________________</t>
  </si>
  <si>
    <t>____4403543360009_______</t>
  </si>
  <si>
    <t>0818_____________</t>
  </si>
  <si>
    <t>_10____________</t>
  </si>
  <si>
    <t>X</t>
  </si>
  <si>
    <t>Regres  za godišnji odmor</t>
  </si>
  <si>
    <t>Usluge opravki i održavanje opreme</t>
  </si>
  <si>
    <t>Izdaci za rad u uoravnim i nadzornim odborima</t>
  </si>
  <si>
    <t>Izdaci za poreze  po osnovu rada u UO i NO</t>
  </si>
  <si>
    <t>Doprinosi po osnovu ugovora o radu UO i NO</t>
  </si>
  <si>
    <t>Ugovori za privremene i povremene poslove</t>
  </si>
  <si>
    <t>Troškovi dnevnica u inostranstvu</t>
  </si>
  <si>
    <t>Osiguranje vozila</t>
  </si>
  <si>
    <t>Osiguranje zaposlenih pri odlasku na službeni put</t>
  </si>
  <si>
    <t>Prevozne usluge</t>
  </si>
  <si>
    <t>Ostale stručne usluge</t>
  </si>
  <si>
    <t>Doprinosi ugovori</t>
  </si>
  <si>
    <t xml:space="preserve">                   Pregled rashoda i izdataka po ekonomskim kategorijama</t>
  </si>
  <si>
    <t>doprinosi po osnovu ugovora o privremenim i povremenim poslovima</t>
  </si>
  <si>
    <t>Namještaj</t>
  </si>
  <si>
    <t>Motorna vozila</t>
  </si>
  <si>
    <t>Kompjuterska oprema</t>
  </si>
  <si>
    <t>Elektronska oprema</t>
  </si>
  <si>
    <t>Iznajmljivanje parking prostora</t>
  </si>
  <si>
    <t>Osiguranje zaposlenih kolektivno životno osiguranje</t>
  </si>
  <si>
    <t>Posebna naknadna na dohodak za zaštitu od prirodnih i dr. nesreća po osnovu ugovora o djelu</t>
  </si>
  <si>
    <t>neto stimulacije</t>
  </si>
  <si>
    <t>Troškovi prevoza u zemlji javnim sredstvima</t>
  </si>
  <si>
    <t>Troškovi prevoza u inostranstvu javnim sredstvima</t>
  </si>
  <si>
    <t>Ostali putni troškovi u inostranstvu</t>
  </si>
  <si>
    <t>Usluge opravki i održavanja vozila</t>
  </si>
  <si>
    <t>Usluge javnog informisanja i odnosa sa javnošću</t>
  </si>
  <si>
    <t>Posebna naknada za zaštitu prirodnih i drugih nesreća</t>
  </si>
  <si>
    <t>Zatezne kamate</t>
  </si>
  <si>
    <t>budžet</t>
  </si>
  <si>
    <t>državni</t>
  </si>
  <si>
    <t xml:space="preserve">                 Period izvještavanja: od  01.01. do 31.12.2019. god.</t>
  </si>
  <si>
    <t>Izdaci za usluge odrzavanja cistoće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</si>
</sst>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%"/>
    <numFmt numFmtId="181" formatCode="000"/>
    <numFmt numFmtId="182" formatCode="000000"/>
    <numFmt numFmtId="183" formatCode="00000"/>
    <numFmt numFmtId="184" formatCode="0000"/>
    <numFmt numFmtId="185" formatCode="_-* #,##0.00_-;\-* #,##0.00_-;_-* &quot;-&quot;??_-;_-@_-"/>
    <numFmt numFmtId="186" formatCode="#,##0.00&quot;       &quot;;\-#,##0.00&quot;       &quot;;&quot; -&quot;#&quot;       &quot;;@\ "/>
    <numFmt numFmtId="187" formatCode="#,##0;[Red]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8">
    <font>
      <sz val="12"/>
      <color indexed="8"/>
      <name val="Verdana"/>
      <family val="0"/>
    </font>
    <font>
      <sz val="11"/>
      <color indexed="8"/>
      <name val="Helvetica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9"/>
      <color indexed="53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1"/>
      <color indexed="22"/>
      <name val="Helvetica"/>
      <family val="2"/>
    </font>
    <font>
      <sz val="11"/>
      <color indexed="9"/>
      <name val="Helvetica"/>
      <family val="2"/>
    </font>
    <font>
      <b/>
      <sz val="11"/>
      <color indexed="52"/>
      <name val="Helvetica"/>
      <family val="2"/>
    </font>
    <font>
      <b/>
      <sz val="11"/>
      <color indexed="22"/>
      <name val="Helvetica"/>
      <family val="2"/>
    </font>
    <font>
      <i/>
      <sz val="11"/>
      <color indexed="23"/>
      <name val="Helvetica"/>
      <family val="2"/>
    </font>
    <font>
      <sz val="11"/>
      <color indexed="17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62"/>
      <name val="Helvetica"/>
      <family val="2"/>
    </font>
    <font>
      <sz val="11"/>
      <color indexed="52"/>
      <name val="Helvetica"/>
      <family val="2"/>
    </font>
    <font>
      <sz val="11"/>
      <color indexed="60"/>
      <name val="Helvetica"/>
      <family val="2"/>
    </font>
    <font>
      <b/>
      <sz val="18"/>
      <color indexed="63"/>
      <name val="Helvetica"/>
      <family val="2"/>
    </font>
    <font>
      <b/>
      <sz val="11"/>
      <color indexed="8"/>
      <name val="Helvetica"/>
      <family val="2"/>
    </font>
    <font>
      <sz val="11"/>
      <color indexed="53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9C0006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sz val="11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1"/>
      <color rgb="FF3F3F76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b/>
      <sz val="18"/>
      <color theme="3"/>
      <name val="Helvetica"/>
      <family val="2"/>
    </font>
    <font>
      <b/>
      <sz val="11"/>
      <color theme="1"/>
      <name val="Helvetica"/>
      <family val="2"/>
    </font>
    <font>
      <sz val="11"/>
      <color rgb="FFFF0000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86" fontId="22" fillId="0" borderId="0">
      <alignment/>
      <protection/>
    </xf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4" fillId="0" borderId="0">
      <alignment horizontal="centerContinuous" vertical="justify"/>
      <protection/>
    </xf>
    <xf numFmtId="0" fontId="4" fillId="0" borderId="0">
      <alignment/>
      <protection/>
    </xf>
    <xf numFmtId="0" fontId="4" fillId="0" borderId="0">
      <alignment horizontal="centerContinuous" vertical="justify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0">
    <xf numFmtId="0" fontId="0" fillId="0" borderId="0" xfId="0" applyFont="1" applyAlignment="1">
      <alignment vertical="top" wrapText="1"/>
    </xf>
    <xf numFmtId="0" fontId="2" fillId="0" borderId="0" xfId="76" applyNumberFormat="1" applyFont="1" applyBorder="1" applyAlignment="1">
      <alignment/>
    </xf>
    <xf numFmtId="0" fontId="2" fillId="0" borderId="0" xfId="76" applyNumberFormat="1" applyFont="1" applyBorder="1" applyAlignment="1">
      <alignment horizontal="center"/>
    </xf>
    <xf numFmtId="0" fontId="4" fillId="0" borderId="0" xfId="82">
      <alignment/>
      <protection/>
    </xf>
    <xf numFmtId="0" fontId="4" fillId="0" borderId="0" xfId="82" applyBorder="1">
      <alignment/>
      <protection/>
    </xf>
    <xf numFmtId="0" fontId="5" fillId="0" borderId="0" xfId="82" applyFont="1" applyBorder="1" applyAlignment="1">
      <alignment horizontal="center" wrapText="1"/>
      <protection/>
    </xf>
    <xf numFmtId="0" fontId="5" fillId="0" borderId="0" xfId="82" applyFont="1" applyBorder="1" applyAlignment="1">
      <alignment/>
      <protection/>
    </xf>
    <xf numFmtId="0" fontId="5" fillId="0" borderId="0" xfId="82" applyFont="1" applyBorder="1" applyAlignment="1">
      <alignment wrapText="1"/>
      <protection/>
    </xf>
    <xf numFmtId="180" fontId="12" fillId="0" borderId="10" xfId="82" applyNumberFormat="1" applyFont="1" applyBorder="1" applyAlignment="1">
      <alignment horizontal="center"/>
      <protection/>
    </xf>
    <xf numFmtId="180" fontId="12" fillId="0" borderId="11" xfId="82" applyNumberFormat="1" applyFont="1" applyBorder="1" applyAlignment="1">
      <alignment horizontal="center"/>
      <protection/>
    </xf>
    <xf numFmtId="3" fontId="6" fillId="33" borderId="10" xfId="82" applyNumberFormat="1" applyFont="1" applyFill="1" applyBorder="1" applyAlignment="1">
      <alignment horizontal="right"/>
      <protection/>
    </xf>
    <xf numFmtId="0" fontId="7" fillId="33" borderId="10" xfId="82" applyFont="1" applyFill="1" applyBorder="1">
      <alignment/>
      <protection/>
    </xf>
    <xf numFmtId="0" fontId="7" fillId="33" borderId="10" xfId="82" applyFont="1" applyFill="1" applyBorder="1" applyAlignment="1">
      <alignment wrapText="1"/>
      <protection/>
    </xf>
    <xf numFmtId="0" fontId="6" fillId="0" borderId="10" xfId="82" applyFont="1" applyBorder="1" applyAlignment="1">
      <alignment horizontal="center" vertical="center"/>
      <protection/>
    </xf>
    <xf numFmtId="3" fontId="4" fillId="0" borderId="10" xfId="82" applyNumberFormat="1" applyBorder="1" applyAlignment="1">
      <alignment horizontal="right"/>
      <protection/>
    </xf>
    <xf numFmtId="3" fontId="6" fillId="0" borderId="10" xfId="82" applyNumberFormat="1" applyFont="1" applyBorder="1" applyAlignment="1">
      <alignment horizontal="right"/>
      <protection/>
    </xf>
    <xf numFmtId="0" fontId="6" fillId="0" borderId="10" xfId="82" applyFont="1" applyBorder="1" applyAlignment="1">
      <alignment horizontal="center" vertical="center" wrapText="1"/>
      <protection/>
    </xf>
    <xf numFmtId="0" fontId="6" fillId="0" borderId="10" xfId="82" applyFont="1" applyBorder="1" applyAlignment="1">
      <alignment horizontal="center" vertical="center" wrapText="1"/>
      <protection/>
    </xf>
    <xf numFmtId="0" fontId="6" fillId="0" borderId="10" xfId="82" applyFont="1" applyBorder="1" applyAlignment="1">
      <alignment vertical="center" wrapText="1"/>
      <protection/>
    </xf>
    <xf numFmtId="180" fontId="12" fillId="33" borderId="10" xfId="82" applyNumberFormat="1" applyFont="1" applyFill="1" applyBorder="1" applyAlignment="1">
      <alignment horizontal="center"/>
      <protection/>
    </xf>
    <xf numFmtId="180" fontId="12" fillId="33" borderId="11" xfId="82" applyNumberFormat="1" applyFont="1" applyFill="1" applyBorder="1" applyAlignment="1">
      <alignment horizontal="center"/>
      <protection/>
    </xf>
    <xf numFmtId="3" fontId="7" fillId="33" borderId="10" xfId="82" applyNumberFormat="1" applyFont="1" applyFill="1" applyBorder="1" applyAlignment="1">
      <alignment horizontal="right"/>
      <protection/>
    </xf>
    <xf numFmtId="0" fontId="7" fillId="33" borderId="10" xfId="82" applyFont="1" applyFill="1" applyBorder="1" applyAlignment="1">
      <alignment horizontal="center" vertical="center"/>
      <protection/>
    </xf>
    <xf numFmtId="0" fontId="10" fillId="0" borderId="10" xfId="82" applyFont="1" applyBorder="1" applyAlignment="1">
      <alignment horizontal="justify" wrapText="1"/>
      <protection/>
    </xf>
    <xf numFmtId="0" fontId="9" fillId="33" borderId="10" xfId="82" applyFont="1" applyFill="1" applyBorder="1" applyAlignment="1">
      <alignment horizontal="justify" wrapText="1"/>
      <protection/>
    </xf>
    <xf numFmtId="0" fontId="8" fillId="0" borderId="10" xfId="82" applyFont="1" applyBorder="1" applyAlignment="1">
      <alignment horizontal="justify" wrapText="1"/>
      <protection/>
    </xf>
    <xf numFmtId="3" fontId="4" fillId="0" borderId="11" xfId="82" applyNumberFormat="1" applyBorder="1" applyAlignment="1">
      <alignment horizontal="right"/>
      <protection/>
    </xf>
    <xf numFmtId="3" fontId="7" fillId="0" borderId="12" xfId="82" applyNumberFormat="1" applyFont="1" applyBorder="1" applyAlignment="1">
      <alignment horizontal="right"/>
      <protection/>
    </xf>
    <xf numFmtId="0" fontId="6" fillId="0" borderId="10" xfId="82" applyFont="1" applyBorder="1" applyAlignment="1">
      <alignment horizontal="center" vertical="center"/>
      <protection/>
    </xf>
    <xf numFmtId="3" fontId="7" fillId="0" borderId="10" xfId="82" applyNumberFormat="1" applyFont="1" applyBorder="1" applyAlignment="1">
      <alignment horizontal="right"/>
      <protection/>
    </xf>
    <xf numFmtId="0" fontId="7" fillId="0" borderId="10" xfId="82" applyFont="1" applyBorder="1" applyAlignment="1">
      <alignment horizontal="center" vertical="center"/>
      <protection/>
    </xf>
    <xf numFmtId="0" fontId="7" fillId="0" borderId="10" xfId="82" applyFont="1" applyBorder="1" applyAlignment="1">
      <alignment wrapText="1"/>
      <protection/>
    </xf>
    <xf numFmtId="0" fontId="6" fillId="0" borderId="10" xfId="82" applyFont="1" applyBorder="1" applyAlignment="1">
      <alignment wrapText="1"/>
      <protection/>
    </xf>
    <xf numFmtId="3" fontId="7" fillId="0" borderId="10" xfId="82" applyNumberFormat="1" applyFont="1" applyBorder="1" applyAlignment="1">
      <alignment horizontal="right" vertical="justify"/>
      <protection/>
    </xf>
    <xf numFmtId="0" fontId="6" fillId="0" borderId="10" xfId="82" applyFont="1" applyBorder="1" applyAlignment="1">
      <alignment horizontal="left" wrapText="1"/>
      <protection/>
    </xf>
    <xf numFmtId="3" fontId="7" fillId="33" borderId="12" xfId="82" applyNumberFormat="1" applyFont="1" applyFill="1" applyBorder="1" applyAlignment="1">
      <alignment horizontal="right"/>
      <protection/>
    </xf>
    <xf numFmtId="3" fontId="7" fillId="33" borderId="10" xfId="82" applyNumberFormat="1" applyFont="1" applyFill="1" applyBorder="1" applyAlignment="1">
      <alignment horizontal="right"/>
      <protection/>
    </xf>
    <xf numFmtId="3" fontId="7" fillId="0" borderId="12" xfId="82" applyNumberFormat="1" applyFont="1" applyBorder="1" applyAlignment="1">
      <alignment horizontal="right" vertical="justify"/>
      <protection/>
    </xf>
    <xf numFmtId="3" fontId="12" fillId="0" borderId="11" xfId="82" applyNumberFormat="1" applyFont="1" applyBorder="1" applyAlignment="1">
      <alignment horizontal="right"/>
      <protection/>
    </xf>
    <xf numFmtId="3" fontId="7" fillId="0" borderId="11" xfId="82" applyNumberFormat="1" applyFont="1" applyBorder="1" applyAlignment="1">
      <alignment horizontal="right"/>
      <protection/>
    </xf>
    <xf numFmtId="3" fontId="12" fillId="33" borderId="10" xfId="82" applyNumberFormat="1" applyFont="1" applyFill="1" applyBorder="1" applyAlignment="1">
      <alignment horizontal="right"/>
      <protection/>
    </xf>
    <xf numFmtId="0" fontId="7" fillId="33" borderId="10" xfId="82" applyFont="1" applyFill="1" applyBorder="1" applyAlignment="1">
      <alignment horizontal="center" vertical="center" wrapText="1"/>
      <protection/>
    </xf>
    <xf numFmtId="0" fontId="7" fillId="33" borderId="10" xfId="82" applyFont="1" applyFill="1" applyBorder="1" applyAlignment="1">
      <alignment horizontal="left" vertical="center" wrapText="1"/>
      <protection/>
    </xf>
    <xf numFmtId="0" fontId="12" fillId="0" borderId="10" xfId="82" applyFont="1" applyBorder="1" applyAlignment="1">
      <alignment horizontal="center"/>
      <protection/>
    </xf>
    <xf numFmtId="0" fontId="7" fillId="0" borderId="10" xfId="82" applyFont="1" applyBorder="1" applyAlignment="1">
      <alignment horizontal="center"/>
      <protection/>
    </xf>
    <xf numFmtId="0" fontId="7" fillId="0" borderId="10" xfId="82" applyFont="1" applyBorder="1" applyAlignment="1">
      <alignment horizontal="centerContinuous" vertical="center" wrapText="1"/>
      <protection/>
    </xf>
    <xf numFmtId="0" fontId="11" fillId="0" borderId="10" xfId="82" applyFont="1" applyBorder="1" applyAlignment="1">
      <alignment horizontal="center" vertical="center" wrapText="1"/>
      <protection/>
    </xf>
    <xf numFmtId="0" fontId="11" fillId="0" borderId="10" xfId="82" applyFont="1" applyBorder="1" applyAlignment="1">
      <alignment horizontal="centerContinuous" vertical="center" wrapText="1"/>
      <protection/>
    </xf>
    <xf numFmtId="0" fontId="8" fillId="0" borderId="0" xfId="82" applyFont="1">
      <alignment/>
      <protection/>
    </xf>
    <xf numFmtId="0" fontId="8" fillId="0" borderId="0" xfId="82" applyFont="1" applyAlignment="1">
      <alignment horizontal="right" wrapText="1"/>
      <protection/>
    </xf>
    <xf numFmtId="0" fontId="8" fillId="0" borderId="0" xfId="82" applyFont="1" applyAlignment="1">
      <alignment wrapText="1"/>
      <protection/>
    </xf>
    <xf numFmtId="0" fontId="8" fillId="0" borderId="0" xfId="82" applyFont="1" applyAlignment="1">
      <alignment horizontal="center"/>
      <protection/>
    </xf>
    <xf numFmtId="0" fontId="8" fillId="0" borderId="0" xfId="82" applyFont="1" applyBorder="1">
      <alignment/>
      <protection/>
    </xf>
    <xf numFmtId="0" fontId="4" fillId="0" borderId="0" xfId="82" applyFont="1">
      <alignment/>
      <protection/>
    </xf>
    <xf numFmtId="0" fontId="12" fillId="0" borderId="0" xfId="82" applyFont="1" applyAlignment="1">
      <alignment horizontal="center"/>
      <protection/>
    </xf>
    <xf numFmtId="0" fontId="16" fillId="0" borderId="0" xfId="82" applyFont="1">
      <alignment/>
      <protection/>
    </xf>
    <xf numFmtId="0" fontId="11" fillId="0" borderId="13" xfId="82" applyFont="1" applyBorder="1" applyAlignment="1">
      <alignment horizontal="center" vertical="center" wrapText="1"/>
      <protection/>
    </xf>
    <xf numFmtId="0" fontId="7" fillId="0" borderId="13" xfId="82" applyFont="1" applyBorder="1" applyAlignment="1">
      <alignment horizontal="center" vertical="justify"/>
      <protection/>
    </xf>
    <xf numFmtId="3" fontId="7" fillId="33" borderId="13" xfId="82" applyNumberFormat="1" applyFont="1" applyFill="1" applyBorder="1" applyAlignment="1">
      <alignment horizontal="right"/>
      <protection/>
    </xf>
    <xf numFmtId="3" fontId="7" fillId="0" borderId="12" xfId="82" applyNumberFormat="1" applyFont="1" applyBorder="1" applyAlignment="1">
      <alignment horizontal="right"/>
      <protection/>
    </xf>
    <xf numFmtId="3" fontId="6" fillId="0" borderId="12" xfId="82" applyNumberFormat="1" applyFont="1" applyBorder="1" applyAlignment="1">
      <alignment horizontal="right"/>
      <protection/>
    </xf>
    <xf numFmtId="3" fontId="12" fillId="0" borderId="12" xfId="82" applyNumberFormat="1" applyFont="1" applyBorder="1" applyAlignment="1">
      <alignment horizontal="right"/>
      <protection/>
    </xf>
    <xf numFmtId="3" fontId="7" fillId="0" borderId="13" xfId="82" applyNumberFormat="1" applyFont="1" applyBorder="1" applyAlignment="1">
      <alignment horizontal="right"/>
      <protection/>
    </xf>
    <xf numFmtId="3" fontId="7" fillId="0" borderId="13" xfId="82" applyNumberFormat="1" applyFont="1" applyBorder="1" applyAlignment="1">
      <alignment horizontal="right" vertical="justify"/>
      <protection/>
    </xf>
    <xf numFmtId="3" fontId="6" fillId="0" borderId="13" xfId="82" applyNumberFormat="1" applyFont="1" applyBorder="1" applyAlignment="1">
      <alignment horizontal="right"/>
      <protection/>
    </xf>
    <xf numFmtId="3" fontId="7" fillId="33" borderId="13" xfId="82" applyNumberFormat="1" applyFont="1" applyFill="1" applyBorder="1" applyAlignment="1">
      <alignment horizontal="right"/>
      <protection/>
    </xf>
    <xf numFmtId="3" fontId="7" fillId="0" borderId="10" xfId="82" applyNumberFormat="1" applyFont="1" applyBorder="1" applyAlignment="1">
      <alignment horizontal="right"/>
      <protection/>
    </xf>
    <xf numFmtId="3" fontId="12" fillId="0" borderId="10" xfId="82" applyNumberFormat="1" applyFont="1" applyBorder="1" applyAlignment="1">
      <alignment horizontal="right"/>
      <protection/>
    </xf>
    <xf numFmtId="0" fontId="23" fillId="0" borderId="0" xfId="82" applyFont="1">
      <alignment/>
      <protection/>
    </xf>
    <xf numFmtId="0" fontId="7" fillId="0" borderId="10" xfId="82" applyFont="1" applyBorder="1" applyAlignment="1">
      <alignment horizontal="center" vertical="center" wrapText="1"/>
      <protection/>
    </xf>
    <xf numFmtId="0" fontId="4" fillId="0" borderId="0" xfId="82" applyFont="1" applyAlignment="1">
      <alignment horizontal="centerContinuous"/>
      <protection/>
    </xf>
    <xf numFmtId="0" fontId="4" fillId="0" borderId="0" xfId="82" applyFont="1" applyAlignment="1">
      <alignment/>
      <protection/>
    </xf>
    <xf numFmtId="0" fontId="4" fillId="0" borderId="0" xfId="82" applyFont="1" applyAlignment="1">
      <alignment horizontal="left" wrapText="1"/>
      <protection/>
    </xf>
    <xf numFmtId="0" fontId="4" fillId="0" borderId="0" xfId="82" applyFont="1" applyBorder="1" applyAlignment="1">
      <alignment/>
      <protection/>
    </xf>
    <xf numFmtId="0" fontId="12" fillId="0" borderId="0" xfId="82" applyFont="1" applyBorder="1" applyAlignment="1">
      <alignment horizontal="center" vertical="top"/>
      <protection/>
    </xf>
    <xf numFmtId="0" fontId="12" fillId="0" borderId="0" xfId="82" applyFont="1" applyAlignment="1">
      <alignment horizontal="center" vertical="top"/>
      <protection/>
    </xf>
    <xf numFmtId="0" fontId="12" fillId="0" borderId="0" xfId="82" applyFont="1" applyBorder="1" applyAlignment="1">
      <alignment horizontal="left"/>
      <protection/>
    </xf>
    <xf numFmtId="0" fontId="4" fillId="0" borderId="0" xfId="82" applyFont="1" applyAlignment="1">
      <alignment horizontal="center"/>
      <protection/>
    </xf>
    <xf numFmtId="0" fontId="15" fillId="0" borderId="0" xfId="82" applyFont="1" applyBorder="1" applyAlignment="1">
      <alignment horizontal="centerContinuous"/>
      <protection/>
    </xf>
    <xf numFmtId="0" fontId="12" fillId="0" borderId="0" xfId="82" applyFont="1" applyBorder="1" applyAlignment="1">
      <alignment horizontal="center"/>
      <protection/>
    </xf>
    <xf numFmtId="0" fontId="4" fillId="0" borderId="0" xfId="82" applyFont="1" applyBorder="1" applyAlignment="1">
      <alignment vertical="top"/>
      <protection/>
    </xf>
    <xf numFmtId="0" fontId="12" fillId="0" borderId="0" xfId="82" applyFont="1" applyBorder="1" applyAlignment="1">
      <alignment horizontal="left" wrapText="1"/>
      <protection/>
    </xf>
    <xf numFmtId="0" fontId="18" fillId="0" borderId="0" xfId="82" applyFont="1" applyBorder="1" applyAlignment="1">
      <alignment horizontal="left"/>
      <protection/>
    </xf>
    <xf numFmtId="0" fontId="12" fillId="0" borderId="0" xfId="82" applyFont="1" applyBorder="1" applyAlignment="1">
      <alignment horizontal="left" vertical="top"/>
      <protection/>
    </xf>
    <xf numFmtId="0" fontId="13" fillId="0" borderId="0" xfId="82" applyFont="1">
      <alignment/>
      <protection/>
    </xf>
    <xf numFmtId="0" fontId="13" fillId="0" borderId="0" xfId="82" applyFont="1" applyBorder="1">
      <alignment/>
      <protection/>
    </xf>
    <xf numFmtId="0" fontId="21" fillId="0" borderId="0" xfId="82" applyFont="1">
      <alignment/>
      <protection/>
    </xf>
    <xf numFmtId="0" fontId="13" fillId="0" borderId="0" xfId="82" applyFont="1" applyBorder="1" applyAlignment="1">
      <alignment horizontal="left"/>
      <protection/>
    </xf>
    <xf numFmtId="0" fontId="20" fillId="0" borderId="10" xfId="78" applyFont="1" applyBorder="1" applyAlignment="1">
      <alignment/>
      <protection/>
    </xf>
    <xf numFmtId="0" fontId="13" fillId="0" borderId="0" xfId="82" applyFont="1" applyAlignment="1">
      <alignment horizontal="center" wrapText="1"/>
      <protection/>
    </xf>
    <xf numFmtId="0" fontId="20" fillId="0" borderId="0" xfId="82" applyFont="1" applyAlignment="1">
      <alignment wrapText="1"/>
      <protection/>
    </xf>
    <xf numFmtId="0" fontId="20" fillId="0" borderId="0" xfId="82" applyFont="1" applyAlignment="1">
      <alignment horizontal="left"/>
      <protection/>
    </xf>
    <xf numFmtId="0" fontId="14" fillId="0" borderId="0" xfId="82" applyFont="1" applyBorder="1">
      <alignment/>
      <protection/>
    </xf>
    <xf numFmtId="0" fontId="14" fillId="0" borderId="0" xfId="82" applyFont="1" applyAlignment="1">
      <alignment horizontal="left" wrapText="1"/>
      <protection/>
    </xf>
    <xf numFmtId="0" fontId="20" fillId="0" borderId="0" xfId="82" applyFont="1" applyBorder="1" applyAlignment="1">
      <alignment horizontal="left"/>
      <protection/>
    </xf>
    <xf numFmtId="0" fontId="3" fillId="0" borderId="0" xfId="0" applyNumberFormat="1" applyFont="1" applyBorder="1" applyAlignment="1">
      <alignment horizontal="left"/>
    </xf>
    <xf numFmtId="3" fontId="4" fillId="0" borderId="12" xfId="82" applyNumberFormat="1" applyBorder="1" applyAlignment="1">
      <alignment horizontal="right"/>
      <protection/>
    </xf>
    <xf numFmtId="0" fontId="6" fillId="0" borderId="10" xfId="82" applyFont="1" applyFill="1" applyBorder="1" applyAlignment="1">
      <alignment wrapText="1"/>
      <protection/>
    </xf>
    <xf numFmtId="0" fontId="8" fillId="0" borderId="10" xfId="82" applyFont="1" applyFill="1" applyBorder="1" applyAlignment="1">
      <alignment horizontal="justify" wrapText="1"/>
      <protection/>
    </xf>
    <xf numFmtId="0" fontId="6" fillId="0" borderId="10" xfId="82" applyFont="1" applyFill="1" applyBorder="1" applyAlignment="1">
      <alignment horizontal="center" vertical="center" wrapText="1"/>
      <protection/>
    </xf>
    <xf numFmtId="0" fontId="7" fillId="0" borderId="10" xfId="82" applyFont="1" applyFill="1" applyBorder="1" applyAlignment="1">
      <alignment wrapText="1"/>
      <protection/>
    </xf>
    <xf numFmtId="0" fontId="7" fillId="0" borderId="10" xfId="82" applyFont="1" applyFill="1" applyBorder="1" applyAlignment="1">
      <alignment horizontal="center" vertical="center"/>
      <protection/>
    </xf>
    <xf numFmtId="0" fontId="6" fillId="0" borderId="10" xfId="82" applyFont="1" applyFill="1" applyBorder="1" applyAlignment="1">
      <alignment vertical="center" wrapText="1"/>
      <protection/>
    </xf>
    <xf numFmtId="0" fontId="10" fillId="0" borderId="10" xfId="82" applyFont="1" applyFill="1" applyBorder="1" applyAlignment="1">
      <alignment horizontal="justify" wrapText="1"/>
      <protection/>
    </xf>
    <xf numFmtId="0" fontId="19" fillId="0" borderId="0" xfId="76" applyFont="1" applyBorder="1" applyAlignment="1">
      <alignment horizontal="right"/>
    </xf>
    <xf numFmtId="0" fontId="25" fillId="0" borderId="0" xfId="82" applyFont="1">
      <alignment/>
      <protection/>
    </xf>
    <xf numFmtId="0" fontId="8" fillId="0" borderId="0" xfId="82" applyFont="1" applyBorder="1">
      <alignment/>
      <protection/>
    </xf>
    <xf numFmtId="0" fontId="8" fillId="0" borderId="10" xfId="82" applyFont="1" applyBorder="1" applyAlignment="1">
      <alignment horizontal="left" wrapText="1"/>
      <protection/>
    </xf>
    <xf numFmtId="0" fontId="7" fillId="0" borderId="10" xfId="82" applyFont="1" applyBorder="1" applyAlignment="1">
      <alignment wrapText="1"/>
      <protection/>
    </xf>
    <xf numFmtId="0" fontId="7" fillId="0" borderId="10" xfId="82" applyFont="1" applyBorder="1" applyAlignment="1">
      <alignment horizontal="center" vertical="center" wrapText="1"/>
      <protection/>
    </xf>
    <xf numFmtId="0" fontId="7" fillId="0" borderId="10" xfId="82" applyFont="1" applyFill="1" applyBorder="1" applyAlignment="1">
      <alignment wrapText="1"/>
      <protection/>
    </xf>
    <xf numFmtId="0" fontId="6" fillId="0" borderId="10" xfId="82" applyFont="1" applyFill="1" applyBorder="1" applyAlignment="1">
      <alignment wrapText="1"/>
      <protection/>
    </xf>
    <xf numFmtId="0" fontId="6" fillId="0" borderId="10" xfId="82" applyFont="1" applyBorder="1" applyAlignment="1">
      <alignment horizontal="center" vertical="center" wrapText="1"/>
      <protection/>
    </xf>
    <xf numFmtId="0" fontId="6" fillId="0" borderId="10" xfId="82" applyFont="1" applyBorder="1" applyAlignment="1">
      <alignment wrapText="1"/>
      <protection/>
    </xf>
    <xf numFmtId="3" fontId="7" fillId="0" borderId="12" xfId="82" applyNumberFormat="1" applyFont="1" applyBorder="1" applyAlignment="1">
      <alignment horizontal="right"/>
      <protection/>
    </xf>
    <xf numFmtId="3" fontId="6" fillId="0" borderId="12" xfId="82" applyNumberFormat="1" applyFont="1" applyBorder="1" applyAlignment="1">
      <alignment horizontal="right" vertical="justify"/>
      <protection/>
    </xf>
    <xf numFmtId="3" fontId="6" fillId="0" borderId="10" xfId="82" applyNumberFormat="1" applyFont="1" applyBorder="1" applyAlignment="1">
      <alignment horizontal="right" vertical="justify"/>
      <protection/>
    </xf>
    <xf numFmtId="3" fontId="6" fillId="0" borderId="10" xfId="82" applyNumberFormat="1" applyFont="1" applyBorder="1" applyAlignment="1">
      <alignment horizontal="right"/>
      <protection/>
    </xf>
    <xf numFmtId="3" fontId="0" fillId="0" borderId="10" xfId="82" applyNumberFormat="1" applyFont="1" applyBorder="1" applyAlignment="1">
      <alignment horizontal="right"/>
      <protection/>
    </xf>
    <xf numFmtId="3" fontId="12" fillId="0" borderId="11" xfId="82" applyNumberFormat="1" applyFont="1" applyBorder="1" applyAlignment="1">
      <alignment horizontal="right"/>
      <protection/>
    </xf>
    <xf numFmtId="0" fontId="4" fillId="0" borderId="0" xfId="82" applyFont="1" applyBorder="1">
      <alignment/>
      <protection/>
    </xf>
    <xf numFmtId="3" fontId="7" fillId="0" borderId="12" xfId="82" applyNumberFormat="1" applyFont="1" applyBorder="1" applyAlignment="1">
      <alignment horizontal="right" vertical="justify"/>
      <protection/>
    </xf>
    <xf numFmtId="3" fontId="6" fillId="0" borderId="12" xfId="82" applyNumberFormat="1" applyFont="1" applyBorder="1" applyAlignment="1">
      <alignment horizontal="right"/>
      <protection/>
    </xf>
    <xf numFmtId="3" fontId="4" fillId="0" borderId="11" xfId="82" applyNumberFormat="1" applyFont="1" applyBorder="1" applyAlignment="1">
      <alignment horizontal="right"/>
      <protection/>
    </xf>
    <xf numFmtId="3" fontId="6" fillId="0" borderId="12" xfId="82" applyNumberFormat="1" applyFont="1" applyBorder="1" applyAlignment="1">
      <alignment horizontal="right"/>
      <protection/>
    </xf>
    <xf numFmtId="3" fontId="4" fillId="0" borderId="11" xfId="82" applyNumberFormat="1" applyFont="1" applyBorder="1" applyAlignment="1">
      <alignment horizontal="right"/>
      <protection/>
    </xf>
    <xf numFmtId="3" fontId="7" fillId="0" borderId="10" xfId="82" applyNumberFormat="1" applyFont="1" applyBorder="1" applyAlignment="1">
      <alignment horizontal="right"/>
      <protection/>
    </xf>
    <xf numFmtId="0" fontId="17" fillId="0" borderId="0" xfId="82" applyFont="1" applyBorder="1" applyAlignment="1">
      <alignment horizontal="center" wrapText="1"/>
      <protection/>
    </xf>
    <xf numFmtId="0" fontId="17" fillId="0" borderId="0" xfId="82" applyFont="1" applyAlignment="1">
      <alignment horizontal="center" wrapText="1"/>
      <protection/>
    </xf>
    <xf numFmtId="0" fontId="5" fillId="0" borderId="0" xfId="82" applyFont="1" applyBorder="1" applyAlignment="1">
      <alignment horizont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7" xfId="50"/>
    <cellStyle name="Comma 8" xfId="51"/>
    <cellStyle name="Currency" xfId="52"/>
    <cellStyle name="Currency [0]" xfId="53"/>
    <cellStyle name="Currency 2" xfId="54"/>
    <cellStyle name="Excel Built-in Comma" xfId="55"/>
    <cellStyle name="Excel Built-in Normal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11" xfId="67"/>
    <cellStyle name="Normal 12" xfId="68"/>
    <cellStyle name="Normal 13" xfId="69"/>
    <cellStyle name="Normal 14" xfId="70"/>
    <cellStyle name="Normal 15" xfId="71"/>
    <cellStyle name="Normal 16" xfId="72"/>
    <cellStyle name="Normal 17" xfId="73"/>
    <cellStyle name="Normal 18" xfId="74"/>
    <cellStyle name="Normal 19" xfId="75"/>
    <cellStyle name="Normal 2" xfId="76"/>
    <cellStyle name="Normal 2 2" xfId="77"/>
    <cellStyle name="Normal 3" xfId="78"/>
    <cellStyle name="Normal 3 2" xfId="79"/>
    <cellStyle name="Normal 4" xfId="80"/>
    <cellStyle name="Normal 4 2" xfId="81"/>
    <cellStyle name="Normal 5" xfId="82"/>
    <cellStyle name="Normal 5 2" xfId="83"/>
    <cellStyle name="Normal 5 3" xfId="84"/>
    <cellStyle name="Normal 6" xfId="85"/>
    <cellStyle name="Normal 6 2" xfId="86"/>
    <cellStyle name="Normal 7" xfId="87"/>
    <cellStyle name="Normal 7 2" xfId="88"/>
    <cellStyle name="Normal 8" xfId="89"/>
    <cellStyle name="Normal 9" xfId="90"/>
    <cellStyle name="Note" xfId="91"/>
    <cellStyle name="Obično 3" xfId="92"/>
    <cellStyle name="Output" xfId="93"/>
    <cellStyle name="Percent" xfId="94"/>
    <cellStyle name="Percent 2" xfId="95"/>
    <cellStyle name="Percent 3" xfId="96"/>
    <cellStyle name="Title" xfId="97"/>
    <cellStyle name="Total" xfId="98"/>
    <cellStyle name="Warning Text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C1822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SheetLayoutView="100" zoomScalePageLayoutView="0" workbookViewId="0" topLeftCell="A136">
      <selection activeCell="I101" sqref="I101:I102"/>
    </sheetView>
  </sheetViews>
  <sheetFormatPr defaultColWidth="8.69921875" defaultRowHeight="1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 customWidth="1"/>
  </cols>
  <sheetData>
    <row r="1" spans="1:10" ht="15">
      <c r="A1" s="95" t="s">
        <v>40</v>
      </c>
      <c r="B1" s="90"/>
      <c r="C1" s="70"/>
      <c r="D1" s="71"/>
      <c r="E1" s="71"/>
      <c r="F1" s="73"/>
      <c r="G1" s="88" t="s">
        <v>80</v>
      </c>
      <c r="H1" s="71"/>
      <c r="I1" s="71"/>
      <c r="J1" s="71"/>
    </row>
    <row r="2" spans="1:10" ht="30" customHeight="1">
      <c r="A2" s="91" t="s">
        <v>15</v>
      </c>
      <c r="B2" s="92" t="s">
        <v>133</v>
      </c>
      <c r="C2" s="70"/>
      <c r="D2" s="71"/>
      <c r="E2" s="71"/>
      <c r="F2" s="84"/>
      <c r="G2" s="84" t="s">
        <v>26</v>
      </c>
      <c r="H2" s="52" t="s">
        <v>136</v>
      </c>
      <c r="I2" s="71"/>
      <c r="J2" s="71"/>
    </row>
    <row r="3" spans="1:10" ht="15" customHeight="1">
      <c r="A3" s="91"/>
      <c r="B3" s="93"/>
      <c r="C3" s="70"/>
      <c r="D3" s="73"/>
      <c r="E3" s="73"/>
      <c r="F3" s="85"/>
      <c r="G3" s="85"/>
      <c r="H3" s="68"/>
      <c r="I3" s="74"/>
      <c r="J3" s="75"/>
    </row>
    <row r="4" spans="1:10" ht="15" customHeight="1">
      <c r="A4" s="94" t="s">
        <v>22</v>
      </c>
      <c r="B4" s="92" t="s">
        <v>134</v>
      </c>
      <c r="C4" s="70"/>
      <c r="D4" s="73"/>
      <c r="E4" s="73"/>
      <c r="F4" s="84"/>
      <c r="G4" s="84" t="s">
        <v>17</v>
      </c>
      <c r="H4" s="52" t="s">
        <v>137</v>
      </c>
      <c r="I4" s="74"/>
      <c r="J4" s="75"/>
    </row>
    <row r="5" spans="1:10" ht="15" customHeight="1">
      <c r="A5" s="77"/>
      <c r="B5" s="72"/>
      <c r="C5" s="54"/>
      <c r="D5" s="78"/>
      <c r="E5" s="78"/>
      <c r="F5" s="84"/>
      <c r="G5" s="84"/>
      <c r="H5" s="48"/>
      <c r="I5" s="74"/>
      <c r="J5" s="75"/>
    </row>
    <row r="6" spans="1:10" ht="15" customHeight="1">
      <c r="A6" s="87" t="s">
        <v>16</v>
      </c>
      <c r="B6" s="52" t="s">
        <v>135</v>
      </c>
      <c r="C6" s="54"/>
      <c r="D6" s="79"/>
      <c r="E6" s="79"/>
      <c r="F6" s="84"/>
      <c r="G6" s="84" t="s">
        <v>25</v>
      </c>
      <c r="H6" s="52" t="s">
        <v>19</v>
      </c>
      <c r="I6" s="74"/>
      <c r="J6" s="75"/>
    </row>
    <row r="7" spans="1:10" ht="15" customHeight="1">
      <c r="A7" s="87"/>
      <c r="B7" s="89"/>
      <c r="C7" s="54"/>
      <c r="D7" s="79"/>
      <c r="E7" s="79"/>
      <c r="F7" s="84"/>
      <c r="G7" s="84"/>
      <c r="H7" s="52"/>
      <c r="I7" s="80"/>
      <c r="J7" s="80"/>
    </row>
    <row r="8" spans="1:10" ht="15" customHeight="1">
      <c r="A8" s="84" t="s">
        <v>24</v>
      </c>
      <c r="B8" s="52" t="s">
        <v>18</v>
      </c>
      <c r="C8" s="54"/>
      <c r="D8" s="79"/>
      <c r="E8" s="79"/>
      <c r="F8" s="86"/>
      <c r="G8" s="105" t="s">
        <v>20</v>
      </c>
      <c r="H8" s="106" t="s">
        <v>138</v>
      </c>
      <c r="I8" s="80"/>
      <c r="J8" s="80"/>
    </row>
    <row r="9" spans="1:10" ht="15" customHeight="1">
      <c r="A9" s="87"/>
      <c r="B9" s="89"/>
      <c r="C9" s="54"/>
      <c r="D9" s="79"/>
      <c r="E9" s="79"/>
      <c r="F9" s="84"/>
      <c r="G9" s="105" t="s">
        <v>39</v>
      </c>
      <c r="H9" s="106" t="s">
        <v>19</v>
      </c>
      <c r="I9" s="80"/>
      <c r="J9" s="80"/>
    </row>
    <row r="10" spans="1:10" ht="15" customHeight="1">
      <c r="A10" s="84"/>
      <c r="B10" s="52"/>
      <c r="C10" s="76"/>
      <c r="D10" s="82"/>
      <c r="E10" s="82"/>
      <c r="F10" s="86"/>
      <c r="G10" s="105" t="s">
        <v>21</v>
      </c>
      <c r="H10" s="106" t="s">
        <v>19</v>
      </c>
      <c r="I10" s="83"/>
      <c r="J10" s="80"/>
    </row>
    <row r="11" spans="1:10" ht="15" customHeight="1">
      <c r="A11" s="76"/>
      <c r="B11" s="81"/>
      <c r="C11" s="76"/>
      <c r="D11" s="82"/>
      <c r="E11" s="82"/>
      <c r="F11" s="84"/>
      <c r="G11" s="48"/>
      <c r="H11" s="52"/>
      <c r="I11" s="83"/>
      <c r="J11" s="80"/>
    </row>
    <row r="12" spans="1:10" s="55" customFormat="1" ht="15" customHeight="1">
      <c r="A12" s="127" t="s">
        <v>151</v>
      </c>
      <c r="B12" s="127"/>
      <c r="C12" s="127"/>
      <c r="D12" s="127"/>
      <c r="E12" s="127"/>
      <c r="F12" s="127"/>
      <c r="G12" s="127"/>
      <c r="H12" s="127"/>
      <c r="I12" s="127"/>
      <c r="J12" s="127"/>
    </row>
    <row r="13" spans="1:10" s="55" customFormat="1" ht="15" customHeight="1">
      <c r="A13" s="128" t="s">
        <v>170</v>
      </c>
      <c r="B13" s="128"/>
      <c r="C13" s="128"/>
      <c r="D13" s="128"/>
      <c r="E13" s="128"/>
      <c r="F13" s="128"/>
      <c r="G13" s="128"/>
      <c r="H13" s="128"/>
      <c r="I13" s="128"/>
      <c r="J13" s="128"/>
    </row>
    <row r="14" spans="1:10" ht="15" customHeight="1">
      <c r="A14" s="51"/>
      <c r="B14" s="50"/>
      <c r="C14" s="50"/>
      <c r="D14" s="49"/>
      <c r="E14" s="49" t="s">
        <v>169</v>
      </c>
      <c r="F14" s="49" t="s">
        <v>168</v>
      </c>
      <c r="G14" s="48"/>
      <c r="H14" s="53"/>
      <c r="I14" s="53"/>
      <c r="J14" s="104" t="s">
        <v>41</v>
      </c>
    </row>
    <row r="15" spans="1:10" ht="96" customHeight="1">
      <c r="A15" s="47" t="s">
        <v>47</v>
      </c>
      <c r="B15" s="47" t="s">
        <v>45</v>
      </c>
      <c r="C15" s="47" t="s">
        <v>44</v>
      </c>
      <c r="D15" s="69" t="s">
        <v>81</v>
      </c>
      <c r="E15" s="69" t="s">
        <v>14</v>
      </c>
      <c r="F15" s="69" t="s">
        <v>37</v>
      </c>
      <c r="G15" s="56" t="s">
        <v>79</v>
      </c>
      <c r="H15" s="46" t="s">
        <v>43</v>
      </c>
      <c r="I15" s="46" t="s">
        <v>82</v>
      </c>
      <c r="J15" s="46" t="s">
        <v>13</v>
      </c>
    </row>
    <row r="16" spans="1:10" ht="12" customHeight="1">
      <c r="A16" s="45">
        <v>1</v>
      </c>
      <c r="B16" s="45">
        <v>2</v>
      </c>
      <c r="C16" s="45">
        <v>3</v>
      </c>
      <c r="D16" s="44">
        <v>4</v>
      </c>
      <c r="E16" s="44">
        <v>5</v>
      </c>
      <c r="F16" s="44" t="s">
        <v>12</v>
      </c>
      <c r="G16" s="57">
        <v>7</v>
      </c>
      <c r="H16" s="43">
        <v>8</v>
      </c>
      <c r="I16" s="43">
        <v>9</v>
      </c>
      <c r="J16" s="43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SUM(D18+D127+D143+D151)</f>
        <v>155000</v>
      </c>
      <c r="E17" s="36">
        <f>SUM(E18+E127+E143+E151)</f>
        <v>0</v>
      </c>
      <c r="F17" s="36">
        <f>SUM(F18+F127+F143+F151)</f>
        <v>155000</v>
      </c>
      <c r="G17" s="58">
        <f>SUM(G18+G127+G143+G151)</f>
        <v>154387</v>
      </c>
      <c r="H17" s="40">
        <f>SUM(H18+H127+H143+H151)</f>
        <v>154568</v>
      </c>
      <c r="I17" s="20">
        <f>SUM(G17/F17)</f>
        <v>0.9960451612903226</v>
      </c>
      <c r="J17" s="19">
        <f>SUM(G17/H17)</f>
        <v>0.9988289943584701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SUM(D19+D47+D113+D123)</f>
        <v>155000</v>
      </c>
      <c r="E18" s="36">
        <f>SUM(E19+E47+E113+E123)</f>
        <v>0</v>
      </c>
      <c r="F18" s="36">
        <f>SUM(F19+F47+F113+F123)</f>
        <v>155000</v>
      </c>
      <c r="G18" s="58">
        <f>SUM(G19+G47+G113+G123)</f>
        <v>154387</v>
      </c>
      <c r="H18" s="40">
        <f>SUM(H19+H47)</f>
        <v>154568</v>
      </c>
      <c r="I18" s="20">
        <f>SUM(G18/F18)</f>
        <v>0.9960451612903226</v>
      </c>
      <c r="J18" s="19">
        <f>SUM(G18/H18)</f>
        <v>0.9988289943584701</v>
      </c>
    </row>
    <row r="19" spans="1:10" ht="15" customHeight="1">
      <c r="A19" s="13">
        <v>3</v>
      </c>
      <c r="B19" s="31" t="s">
        <v>2</v>
      </c>
      <c r="C19" s="30">
        <v>611000</v>
      </c>
      <c r="D19" s="66">
        <f>SUM(D20+D34)</f>
        <v>133000</v>
      </c>
      <c r="E19" s="66">
        <f>SUM(E20:E34)</f>
        <v>0</v>
      </c>
      <c r="F19" s="66">
        <f>SUM(F20+F34)</f>
        <v>133000</v>
      </c>
      <c r="G19" s="59">
        <f>SUM(G20+G34)</f>
        <v>132918</v>
      </c>
      <c r="H19" s="39">
        <f>SUM(H20+H34)</f>
        <v>132844</v>
      </c>
      <c r="I19" s="9">
        <f>SUM(G19/F19)</f>
        <v>0.9993834586466166</v>
      </c>
      <c r="J19" s="8">
        <f>SUM(G19/H19)</f>
        <v>1.0005570443527747</v>
      </c>
    </row>
    <row r="20" spans="1:10" ht="15" customHeight="1">
      <c r="A20" s="17">
        <v>4</v>
      </c>
      <c r="B20" s="108" t="s">
        <v>78</v>
      </c>
      <c r="C20" s="109">
        <v>611100</v>
      </c>
      <c r="D20" s="33">
        <f>SUM(D21+D25+D26+D27+D28+D29+D30+D22+D32+D23)</f>
        <v>119000</v>
      </c>
      <c r="E20" s="33"/>
      <c r="F20" s="33">
        <f>SUM(D20)</f>
        <v>119000</v>
      </c>
      <c r="G20" s="114">
        <f>SUM(G21:G33)</f>
        <v>118936</v>
      </c>
      <c r="H20" s="119">
        <f>SUM(H21:H33)</f>
        <v>118884</v>
      </c>
      <c r="I20" s="9">
        <f>SUM(G20/F20)</f>
        <v>0.9994621848739496</v>
      </c>
      <c r="J20" s="8">
        <f>SUM(G20/H20)</f>
        <v>1.00043740116416</v>
      </c>
    </row>
    <row r="21" spans="1:10" ht="15" customHeight="1">
      <c r="A21" s="17"/>
      <c r="B21" s="32" t="s">
        <v>83</v>
      </c>
      <c r="C21" s="16">
        <v>611111</v>
      </c>
      <c r="D21" s="116">
        <v>62558</v>
      </c>
      <c r="E21" s="33"/>
      <c r="F21" s="116">
        <v>51550</v>
      </c>
      <c r="G21" s="60">
        <v>55105</v>
      </c>
      <c r="H21" s="26">
        <v>63609</v>
      </c>
      <c r="I21" s="9"/>
      <c r="J21" s="8"/>
    </row>
    <row r="22" spans="1:10" ht="15" customHeight="1">
      <c r="A22" s="17"/>
      <c r="B22" s="32" t="s">
        <v>84</v>
      </c>
      <c r="C22" s="16">
        <v>611114</v>
      </c>
      <c r="D22" s="116">
        <v>10500</v>
      </c>
      <c r="E22" s="33"/>
      <c r="F22" s="116">
        <v>10500</v>
      </c>
      <c r="G22" s="60">
        <v>2146</v>
      </c>
      <c r="H22" s="26">
        <v>361</v>
      </c>
      <c r="I22" s="9"/>
      <c r="J22" s="8"/>
    </row>
    <row r="23" spans="1:10" ht="15" customHeight="1">
      <c r="A23" s="17"/>
      <c r="B23" s="32" t="s">
        <v>131</v>
      </c>
      <c r="C23" s="16">
        <v>611115</v>
      </c>
      <c r="D23" s="116">
        <v>13442</v>
      </c>
      <c r="E23" s="33"/>
      <c r="F23" s="33"/>
      <c r="G23" s="60">
        <v>8798</v>
      </c>
      <c r="H23" s="26">
        <v>7590</v>
      </c>
      <c r="I23" s="9"/>
      <c r="J23" s="8"/>
    </row>
    <row r="24" spans="1:10" ht="15" customHeight="1">
      <c r="A24" s="17"/>
      <c r="B24" s="32" t="s">
        <v>85</v>
      </c>
      <c r="C24" s="16">
        <v>611116</v>
      </c>
      <c r="D24" s="33"/>
      <c r="E24" s="33"/>
      <c r="F24" s="33"/>
      <c r="G24" s="60">
        <v>0</v>
      </c>
      <c r="H24" s="26"/>
      <c r="I24" s="9"/>
      <c r="J24" s="8"/>
    </row>
    <row r="25" spans="1:10" ht="15" customHeight="1">
      <c r="A25" s="17"/>
      <c r="B25" s="32" t="s">
        <v>86</v>
      </c>
      <c r="C25" s="16">
        <v>611117</v>
      </c>
      <c r="D25" s="116">
        <v>4750</v>
      </c>
      <c r="E25" s="33"/>
      <c r="F25" s="116">
        <v>4750</v>
      </c>
      <c r="G25" s="60">
        <v>3664</v>
      </c>
      <c r="H25" s="26">
        <v>1832</v>
      </c>
      <c r="I25" s="9"/>
      <c r="J25" s="8"/>
    </row>
    <row r="26" spans="1:10" ht="15" customHeight="1">
      <c r="A26" s="17"/>
      <c r="B26" s="32" t="s">
        <v>87</v>
      </c>
      <c r="C26" s="16">
        <v>611122</v>
      </c>
      <c r="D26" s="116">
        <v>4500</v>
      </c>
      <c r="E26" s="33"/>
      <c r="F26" s="116">
        <v>4500</v>
      </c>
      <c r="G26" s="60">
        <v>5475</v>
      </c>
      <c r="H26" s="26">
        <v>5888</v>
      </c>
      <c r="I26" s="9"/>
      <c r="J26" s="8"/>
    </row>
    <row r="27" spans="1:10" ht="15" customHeight="1">
      <c r="A27" s="17"/>
      <c r="B27" s="32" t="s">
        <v>88</v>
      </c>
      <c r="C27" s="16">
        <v>611123</v>
      </c>
      <c r="D27" s="116">
        <v>4800</v>
      </c>
      <c r="E27" s="33"/>
      <c r="F27" s="116">
        <v>4500</v>
      </c>
      <c r="G27" s="60">
        <v>23817</v>
      </c>
      <c r="H27" s="26">
        <v>20941</v>
      </c>
      <c r="I27" s="9"/>
      <c r="J27" s="8"/>
    </row>
    <row r="28" spans="1:10" ht="15" customHeight="1">
      <c r="A28" s="17"/>
      <c r="B28" s="32" t="s">
        <v>89</v>
      </c>
      <c r="C28" s="16">
        <v>611124</v>
      </c>
      <c r="D28" s="116">
        <v>6000</v>
      </c>
      <c r="E28" s="33"/>
      <c r="F28" s="116">
        <v>6000</v>
      </c>
      <c r="G28" s="60">
        <v>15927</v>
      </c>
      <c r="H28" s="26">
        <v>14008</v>
      </c>
      <c r="I28" s="9"/>
      <c r="J28" s="8"/>
    </row>
    <row r="29" spans="1:10" ht="15" customHeight="1">
      <c r="A29" s="17"/>
      <c r="B29" s="32" t="s">
        <v>90</v>
      </c>
      <c r="C29" s="16">
        <v>611125</v>
      </c>
      <c r="D29" s="116">
        <v>3500</v>
      </c>
      <c r="E29" s="33"/>
      <c r="F29" s="116">
        <v>3500</v>
      </c>
      <c r="G29" s="60">
        <v>1333</v>
      </c>
      <c r="H29" s="26">
        <v>1175</v>
      </c>
      <c r="I29" s="9"/>
      <c r="J29" s="8"/>
    </row>
    <row r="30" spans="1:10" ht="15" customHeight="1">
      <c r="A30" s="17"/>
      <c r="B30" s="32" t="s">
        <v>91</v>
      </c>
      <c r="C30" s="16">
        <v>611126</v>
      </c>
      <c r="D30" s="116">
        <v>6450</v>
      </c>
      <c r="E30" s="33"/>
      <c r="F30" s="116">
        <v>6450</v>
      </c>
      <c r="G30" s="60">
        <v>1550</v>
      </c>
      <c r="H30" s="26">
        <v>1357</v>
      </c>
      <c r="I30" s="9"/>
      <c r="J30" s="8"/>
    </row>
    <row r="31" spans="1:10" ht="15" customHeight="1">
      <c r="A31" s="17"/>
      <c r="B31" s="32" t="s">
        <v>92</v>
      </c>
      <c r="C31" s="16">
        <v>611127</v>
      </c>
      <c r="D31" s="116"/>
      <c r="E31" s="33"/>
      <c r="F31" s="33"/>
      <c r="G31" s="60"/>
      <c r="H31" s="26">
        <v>0</v>
      </c>
      <c r="I31" s="9"/>
      <c r="J31" s="8"/>
    </row>
    <row r="32" spans="1:10" ht="15" customHeight="1">
      <c r="A32" s="17"/>
      <c r="B32" s="32" t="s">
        <v>126</v>
      </c>
      <c r="C32" s="16">
        <v>611132</v>
      </c>
      <c r="D32" s="116">
        <v>2500</v>
      </c>
      <c r="E32" s="33"/>
      <c r="F32" s="116">
        <v>2500</v>
      </c>
      <c r="G32" s="60">
        <v>121</v>
      </c>
      <c r="H32" s="26">
        <v>122</v>
      </c>
      <c r="I32" s="9"/>
      <c r="J32" s="8"/>
    </row>
    <row r="33" spans="1:10" ht="15" customHeight="1">
      <c r="A33" s="17"/>
      <c r="B33" s="32" t="s">
        <v>160</v>
      </c>
      <c r="C33" s="16">
        <v>611141</v>
      </c>
      <c r="D33" s="116"/>
      <c r="E33" s="33"/>
      <c r="F33" s="33"/>
      <c r="G33" s="60">
        <v>1000</v>
      </c>
      <c r="H33" s="26">
        <v>2001</v>
      </c>
      <c r="I33" s="9"/>
      <c r="J33" s="8"/>
    </row>
    <row r="34" spans="1:10" ht="15" customHeight="1">
      <c r="A34" s="13">
        <v>5</v>
      </c>
      <c r="B34" s="108" t="s">
        <v>77</v>
      </c>
      <c r="C34" s="109">
        <v>611200</v>
      </c>
      <c r="D34" s="33">
        <f>SUM(D35:D45)</f>
        <v>14000</v>
      </c>
      <c r="E34" s="33"/>
      <c r="F34" s="33">
        <f>SUM(D34:E34)</f>
        <v>14000</v>
      </c>
      <c r="G34" s="114">
        <f>SUM(G35:G45)</f>
        <v>13982</v>
      </c>
      <c r="H34" s="119">
        <f>SUM(H35:H45)</f>
        <v>13960</v>
      </c>
      <c r="I34" s="9">
        <f>SUM(G34/F34)</f>
        <v>0.9987142857142857</v>
      </c>
      <c r="J34" s="8">
        <f>SUM(G34/H34)</f>
        <v>1.0015759312320918</v>
      </c>
    </row>
    <row r="35" spans="1:10" ht="15" customHeight="1">
      <c r="A35" s="13"/>
      <c r="B35" s="32" t="s">
        <v>93</v>
      </c>
      <c r="C35" s="16">
        <v>611211</v>
      </c>
      <c r="D35" s="116">
        <v>830</v>
      </c>
      <c r="E35" s="33"/>
      <c r="F35" s="116">
        <v>830</v>
      </c>
      <c r="G35" s="60">
        <v>1328</v>
      </c>
      <c r="H35" s="26">
        <v>1554</v>
      </c>
      <c r="I35" s="9"/>
      <c r="J35" s="8"/>
    </row>
    <row r="36" spans="1:10" ht="15" customHeight="1">
      <c r="A36" s="13"/>
      <c r="B36" s="32" t="s">
        <v>94</v>
      </c>
      <c r="C36" s="16">
        <v>611213</v>
      </c>
      <c r="D36" s="116"/>
      <c r="E36" s="33"/>
      <c r="F36" s="33"/>
      <c r="G36" s="60">
        <v>3600</v>
      </c>
      <c r="H36" s="26">
        <v>1600</v>
      </c>
      <c r="I36" s="9"/>
      <c r="J36" s="8"/>
    </row>
    <row r="37" spans="1:10" ht="15" customHeight="1">
      <c r="A37" s="13"/>
      <c r="B37" s="32" t="s">
        <v>95</v>
      </c>
      <c r="C37" s="16">
        <v>611214</v>
      </c>
      <c r="D37" s="116">
        <v>1900</v>
      </c>
      <c r="E37" s="33"/>
      <c r="F37" s="116">
        <v>1900</v>
      </c>
      <c r="G37" s="60">
        <v>1500</v>
      </c>
      <c r="H37" s="26">
        <v>1668</v>
      </c>
      <c r="I37" s="9"/>
      <c r="J37" s="8"/>
    </row>
    <row r="38" spans="1:10" ht="15" customHeight="1">
      <c r="A38" s="13"/>
      <c r="B38" s="32" t="s">
        <v>96</v>
      </c>
      <c r="C38" s="16">
        <v>611221</v>
      </c>
      <c r="D38" s="116">
        <v>950</v>
      </c>
      <c r="E38" s="33"/>
      <c r="F38" s="116">
        <v>950</v>
      </c>
      <c r="G38" s="60">
        <v>4656</v>
      </c>
      <c r="H38" s="26">
        <v>5484</v>
      </c>
      <c r="I38" s="9"/>
      <c r="J38" s="8"/>
    </row>
    <row r="39" spans="1:10" ht="15" customHeight="1">
      <c r="A39" s="13"/>
      <c r="B39" s="32" t="s">
        <v>139</v>
      </c>
      <c r="C39" s="16">
        <v>611224</v>
      </c>
      <c r="D39" s="116"/>
      <c r="E39" s="33"/>
      <c r="F39" s="33"/>
      <c r="G39" s="60">
        <v>0</v>
      </c>
      <c r="H39" s="26">
        <v>0</v>
      </c>
      <c r="I39" s="9"/>
      <c r="J39" s="8"/>
    </row>
    <row r="40" spans="1:10" ht="15" customHeight="1">
      <c r="A40" s="13"/>
      <c r="B40" s="32" t="s">
        <v>127</v>
      </c>
      <c r="C40" s="16">
        <v>611272</v>
      </c>
      <c r="D40" s="116">
        <v>1450</v>
      </c>
      <c r="E40" s="33"/>
      <c r="F40" s="116">
        <v>1450</v>
      </c>
      <c r="G40" s="60">
        <v>489</v>
      </c>
      <c r="H40" s="26">
        <v>616</v>
      </c>
      <c r="I40" s="9"/>
      <c r="J40" s="8"/>
    </row>
    <row r="41" spans="1:10" ht="15" customHeight="1">
      <c r="A41" s="13"/>
      <c r="B41" s="32" t="s">
        <v>97</v>
      </c>
      <c r="C41" s="16">
        <v>611273</v>
      </c>
      <c r="D41" s="116">
        <v>3000</v>
      </c>
      <c r="E41" s="33"/>
      <c r="F41" s="116">
        <v>3000</v>
      </c>
      <c r="G41" s="60">
        <v>1351</v>
      </c>
      <c r="H41" s="26">
        <v>1702</v>
      </c>
      <c r="I41" s="9"/>
      <c r="J41" s="8"/>
    </row>
    <row r="42" spans="1:10" ht="15" customHeight="1">
      <c r="A42" s="13"/>
      <c r="B42" s="32" t="s">
        <v>98</v>
      </c>
      <c r="C42" s="16">
        <v>611274</v>
      </c>
      <c r="D42" s="116">
        <v>2500</v>
      </c>
      <c r="E42" s="33"/>
      <c r="F42" s="116">
        <v>2500</v>
      </c>
      <c r="G42" s="60">
        <v>876</v>
      </c>
      <c r="H42" s="26">
        <v>1104</v>
      </c>
      <c r="I42" s="9"/>
      <c r="J42" s="8"/>
    </row>
    <row r="43" spans="1:10" ht="15" customHeight="1">
      <c r="A43" s="13"/>
      <c r="B43" s="32" t="s">
        <v>99</v>
      </c>
      <c r="C43" s="16">
        <v>611275</v>
      </c>
      <c r="D43" s="116">
        <v>3300</v>
      </c>
      <c r="E43" s="33"/>
      <c r="F43" s="116">
        <v>3300</v>
      </c>
      <c r="G43" s="60">
        <v>58</v>
      </c>
      <c r="H43" s="26">
        <v>73</v>
      </c>
      <c r="I43" s="9"/>
      <c r="J43" s="8"/>
    </row>
    <row r="44" spans="1:10" ht="15" customHeight="1">
      <c r="A44" s="13"/>
      <c r="B44" s="32" t="s">
        <v>91</v>
      </c>
      <c r="C44" s="16">
        <v>611276</v>
      </c>
      <c r="D44" s="116">
        <v>70</v>
      </c>
      <c r="E44" s="33"/>
      <c r="F44" s="116">
        <v>70</v>
      </c>
      <c r="G44" s="60">
        <v>124</v>
      </c>
      <c r="H44" s="26">
        <v>159</v>
      </c>
      <c r="I44" s="9"/>
      <c r="J44" s="8"/>
    </row>
    <row r="45" spans="1:10" ht="15" customHeight="1">
      <c r="A45" s="13"/>
      <c r="B45" s="32" t="s">
        <v>92</v>
      </c>
      <c r="C45" s="16">
        <v>611277</v>
      </c>
      <c r="D45" s="116"/>
      <c r="E45" s="33"/>
      <c r="F45" s="33"/>
      <c r="G45" s="60"/>
      <c r="H45" s="26"/>
      <c r="I45" s="9"/>
      <c r="J45" s="8"/>
    </row>
    <row r="46" spans="1:10" ht="15" customHeight="1">
      <c r="A46" s="13"/>
      <c r="B46" s="32"/>
      <c r="C46" s="16"/>
      <c r="D46" s="116"/>
      <c r="E46" s="33"/>
      <c r="F46" s="33"/>
      <c r="G46" s="60"/>
      <c r="H46" s="26"/>
      <c r="I46" s="9"/>
      <c r="J46" s="8"/>
    </row>
    <row r="47" spans="1:10" ht="25.5" customHeight="1">
      <c r="A47" s="17">
        <v>6</v>
      </c>
      <c r="B47" s="31" t="s">
        <v>3</v>
      </c>
      <c r="C47" s="30">
        <v>613000</v>
      </c>
      <c r="D47" s="118">
        <f>SUM(D58+D64+D67+D78+D81+D92+D48+D73+D88)</f>
        <v>22000</v>
      </c>
      <c r="E47" s="67">
        <f>SUM(E48:E92)</f>
        <v>0</v>
      </c>
      <c r="F47" s="67">
        <f>SUM(D47:E47)</f>
        <v>22000</v>
      </c>
      <c r="G47" s="61">
        <f>SUM(G48+G58+G64+G73+G78+G81+G88+G92+G67)</f>
        <v>21469</v>
      </c>
      <c r="H47" s="38">
        <f>SUM(H48+H58+H64+H67+H73+H78+H81+H92+H88)</f>
        <v>21724</v>
      </c>
      <c r="I47" s="9">
        <f>SUM(G47/F47)</f>
        <v>0.9758636363636364</v>
      </c>
      <c r="J47" s="8">
        <f>SUM(G47/H47)</f>
        <v>0.9882618302338427</v>
      </c>
    </row>
    <row r="48" spans="1:10" ht="15" customHeight="1">
      <c r="A48" s="13">
        <v>7</v>
      </c>
      <c r="B48" s="108" t="s">
        <v>76</v>
      </c>
      <c r="C48" s="109">
        <v>613100</v>
      </c>
      <c r="D48" s="33">
        <f>SUM(D49:D56)</f>
        <v>232</v>
      </c>
      <c r="E48" s="33"/>
      <c r="F48" s="33">
        <f>SUM(D48:E48)</f>
        <v>232</v>
      </c>
      <c r="G48" s="114">
        <f>SUM(G49:G57)</f>
        <v>231</v>
      </c>
      <c r="H48" s="119">
        <f>SUM(H49+H53+H55+H56+H57)</f>
        <v>970</v>
      </c>
      <c r="I48" s="9">
        <f>SUM(G48/F48)</f>
        <v>0.9956896551724138</v>
      </c>
      <c r="J48" s="8">
        <f>SUM(G48/H48)</f>
        <v>0.2381443298969072</v>
      </c>
    </row>
    <row r="49" spans="1:10" ht="15" customHeight="1">
      <c r="A49" s="13"/>
      <c r="B49" s="113" t="s">
        <v>161</v>
      </c>
      <c r="C49" s="112">
        <v>613111</v>
      </c>
      <c r="D49" s="116"/>
      <c r="E49" s="33"/>
      <c r="F49" s="116">
        <v>500</v>
      </c>
      <c r="G49" s="122">
        <v>113</v>
      </c>
      <c r="H49" s="125">
        <v>38</v>
      </c>
      <c r="I49" s="9"/>
      <c r="J49" s="8"/>
    </row>
    <row r="50" spans="1:10" ht="15" customHeight="1">
      <c r="A50" s="13"/>
      <c r="B50" s="113" t="s">
        <v>111</v>
      </c>
      <c r="C50" s="112">
        <v>613114</v>
      </c>
      <c r="D50" s="116"/>
      <c r="E50" s="33"/>
      <c r="F50" s="33"/>
      <c r="G50" s="60">
        <v>118</v>
      </c>
      <c r="H50" s="119"/>
      <c r="I50" s="9"/>
      <c r="J50" s="8"/>
    </row>
    <row r="51" spans="1:10" ht="15" customHeight="1">
      <c r="A51" s="13"/>
      <c r="B51" s="32" t="s">
        <v>108</v>
      </c>
      <c r="C51" s="16">
        <v>613115</v>
      </c>
      <c r="D51" s="116">
        <v>232</v>
      </c>
      <c r="E51" s="33"/>
      <c r="F51" s="116">
        <v>500</v>
      </c>
      <c r="G51" s="60">
        <v>0</v>
      </c>
      <c r="H51" s="26">
        <v>0</v>
      </c>
      <c r="I51" s="9"/>
      <c r="J51" s="8"/>
    </row>
    <row r="52" spans="1:10" ht="15" customHeight="1">
      <c r="A52" s="13"/>
      <c r="B52" s="32" t="s">
        <v>110</v>
      </c>
      <c r="C52" s="16">
        <v>613117</v>
      </c>
      <c r="D52" s="116"/>
      <c r="E52" s="33"/>
      <c r="F52" s="33"/>
      <c r="G52" s="60"/>
      <c r="H52" s="26"/>
      <c r="I52" s="9"/>
      <c r="J52" s="8"/>
    </row>
    <row r="53" spans="1:10" ht="29.25" customHeight="1">
      <c r="A53" s="13"/>
      <c r="B53" s="32" t="s">
        <v>162</v>
      </c>
      <c r="C53" s="16">
        <v>613121</v>
      </c>
      <c r="D53" s="116"/>
      <c r="E53" s="33"/>
      <c r="F53" s="33"/>
      <c r="G53" s="60"/>
      <c r="H53" s="26"/>
      <c r="I53" s="9"/>
      <c r="J53" s="8"/>
    </row>
    <row r="54" spans="1:10" ht="15" customHeight="1">
      <c r="A54" s="13"/>
      <c r="B54" s="32" t="s">
        <v>109</v>
      </c>
      <c r="C54" s="16">
        <v>613122</v>
      </c>
      <c r="D54" s="116"/>
      <c r="E54" s="33"/>
      <c r="F54" s="33"/>
      <c r="G54" s="60"/>
      <c r="H54" s="26"/>
      <c r="I54" s="9"/>
      <c r="J54" s="8"/>
    </row>
    <row r="55" spans="1:10" ht="15" customHeight="1">
      <c r="A55" s="13"/>
      <c r="B55" s="32" t="s">
        <v>111</v>
      </c>
      <c r="C55" s="16">
        <v>613124</v>
      </c>
      <c r="D55" s="116"/>
      <c r="E55" s="116"/>
      <c r="F55" s="33"/>
      <c r="G55" s="60"/>
      <c r="H55" s="26"/>
      <c r="I55" s="9"/>
      <c r="J55" s="8"/>
    </row>
    <row r="56" spans="1:10" ht="15" customHeight="1">
      <c r="A56" s="13"/>
      <c r="B56" s="32" t="s">
        <v>145</v>
      </c>
      <c r="C56" s="16">
        <v>613125</v>
      </c>
      <c r="D56" s="116"/>
      <c r="E56" s="33"/>
      <c r="F56" s="33"/>
      <c r="G56" s="60"/>
      <c r="H56" s="26">
        <v>780</v>
      </c>
      <c r="I56" s="9"/>
      <c r="J56" s="8"/>
    </row>
    <row r="57" spans="1:10" ht="15" customHeight="1">
      <c r="A57" s="13"/>
      <c r="B57" s="32" t="s">
        <v>163</v>
      </c>
      <c r="C57" s="16">
        <v>613127</v>
      </c>
      <c r="D57" s="116"/>
      <c r="E57" s="33"/>
      <c r="F57" s="33"/>
      <c r="G57" s="60"/>
      <c r="H57" s="26">
        <v>152</v>
      </c>
      <c r="I57" s="9"/>
      <c r="J57" s="8"/>
    </row>
    <row r="58" spans="1:10" ht="15" customHeight="1">
      <c r="A58" s="17">
        <v>8</v>
      </c>
      <c r="B58" s="110" t="s">
        <v>30</v>
      </c>
      <c r="C58" s="109">
        <v>613200</v>
      </c>
      <c r="D58" s="33">
        <f>SUM(D59:D62)</f>
        <v>2060</v>
      </c>
      <c r="E58" s="33"/>
      <c r="F58" s="33">
        <f>SUM(D58:E58)</f>
        <v>2060</v>
      </c>
      <c r="G58" s="114">
        <f>SUM(G59:G62)</f>
        <v>2059</v>
      </c>
      <c r="H58" s="119">
        <f>SUM(H59:H62)</f>
        <v>1999</v>
      </c>
      <c r="I58" s="9">
        <f>SUM(G58/F58)</f>
        <v>0.9995145631067961</v>
      </c>
      <c r="J58" s="8">
        <f>SUM(G58/H58)</f>
        <v>1.030015007503752</v>
      </c>
    </row>
    <row r="59" spans="1:10" ht="15" customHeight="1">
      <c r="A59" s="17"/>
      <c r="B59" s="97" t="s">
        <v>100</v>
      </c>
      <c r="C59" s="16">
        <v>613211</v>
      </c>
      <c r="D59" s="116">
        <v>1000</v>
      </c>
      <c r="E59" s="33"/>
      <c r="F59" s="116">
        <v>500</v>
      </c>
      <c r="G59" s="60">
        <v>1008</v>
      </c>
      <c r="H59" s="26">
        <v>709</v>
      </c>
      <c r="I59" s="9"/>
      <c r="J59" s="8"/>
    </row>
    <row r="60" spans="1:10" ht="15" customHeight="1">
      <c r="A60" s="17"/>
      <c r="B60" s="97" t="s">
        <v>101</v>
      </c>
      <c r="C60" s="16">
        <v>613212</v>
      </c>
      <c r="D60" s="116">
        <v>500</v>
      </c>
      <c r="E60" s="33"/>
      <c r="F60" s="116">
        <v>500</v>
      </c>
      <c r="G60" s="60">
        <v>500</v>
      </c>
      <c r="H60" s="26">
        <v>800</v>
      </c>
      <c r="I60" s="9"/>
      <c r="J60" s="8"/>
    </row>
    <row r="61" spans="1:10" ht="15" customHeight="1">
      <c r="A61" s="17"/>
      <c r="B61" s="97" t="s">
        <v>102</v>
      </c>
      <c r="C61" s="16">
        <v>613213</v>
      </c>
      <c r="D61" s="116">
        <v>500</v>
      </c>
      <c r="E61" s="33"/>
      <c r="F61" s="33"/>
      <c r="G61" s="60">
        <v>351</v>
      </c>
      <c r="H61" s="26">
        <v>176</v>
      </c>
      <c r="I61" s="9"/>
      <c r="J61" s="8"/>
    </row>
    <row r="62" spans="1:10" ht="15" customHeight="1">
      <c r="A62" s="17"/>
      <c r="B62" s="97" t="s">
        <v>103</v>
      </c>
      <c r="C62" s="16">
        <v>613221</v>
      </c>
      <c r="D62" s="116">
        <v>60</v>
      </c>
      <c r="E62" s="33"/>
      <c r="F62" s="33"/>
      <c r="G62" s="60">
        <v>200</v>
      </c>
      <c r="H62" s="26">
        <v>314</v>
      </c>
      <c r="I62" s="9"/>
      <c r="J62" s="8"/>
    </row>
    <row r="63" spans="1:10" ht="15" customHeight="1">
      <c r="A63" s="17"/>
      <c r="B63" s="97"/>
      <c r="C63" s="16"/>
      <c r="D63" s="33"/>
      <c r="E63" s="33"/>
      <c r="F63" s="33"/>
      <c r="G63" s="60"/>
      <c r="H63" s="26"/>
      <c r="I63" s="9"/>
      <c r="J63" s="8"/>
    </row>
    <row r="64" spans="1:10" ht="15" customHeight="1">
      <c r="A64" s="13">
        <v>9</v>
      </c>
      <c r="B64" s="110" t="s">
        <v>29</v>
      </c>
      <c r="C64" s="109">
        <v>613300</v>
      </c>
      <c r="D64" s="33">
        <f>SUM(D65:D65)</f>
        <v>2770</v>
      </c>
      <c r="E64" s="33"/>
      <c r="F64" s="33">
        <f>SUM(D64:E64)</f>
        <v>2770</v>
      </c>
      <c r="G64" s="114">
        <f>SUM(G65:G66)</f>
        <v>2747</v>
      </c>
      <c r="H64" s="119">
        <f>SUM(H65:H66)</f>
        <v>2955</v>
      </c>
      <c r="I64" s="9">
        <f>SUM(G64/F64)</f>
        <v>0.9916967509025271</v>
      </c>
      <c r="J64" s="8">
        <f>SUM(G64/H64)</f>
        <v>0.9296108291032149</v>
      </c>
    </row>
    <row r="65" spans="1:10" ht="15" customHeight="1">
      <c r="A65" s="13"/>
      <c r="B65" s="111" t="s">
        <v>29</v>
      </c>
      <c r="C65" s="112">
        <v>613311</v>
      </c>
      <c r="D65" s="116">
        <v>2770</v>
      </c>
      <c r="E65" s="33"/>
      <c r="F65" s="116">
        <v>1000</v>
      </c>
      <c r="G65" s="60">
        <v>2672</v>
      </c>
      <c r="H65" s="26">
        <v>2879</v>
      </c>
      <c r="I65" s="9"/>
      <c r="J65" s="8"/>
    </row>
    <row r="66" spans="1:10" ht="15" customHeight="1">
      <c r="A66" s="13"/>
      <c r="B66" s="111" t="s">
        <v>171</v>
      </c>
      <c r="C66" s="112">
        <v>613324</v>
      </c>
      <c r="D66" s="116"/>
      <c r="E66" s="33"/>
      <c r="F66" s="116"/>
      <c r="G66" s="60">
        <v>75</v>
      </c>
      <c r="H66" s="26">
        <v>76</v>
      </c>
      <c r="I66" s="9"/>
      <c r="J66" s="8"/>
    </row>
    <row r="67" spans="1:10" ht="15" customHeight="1">
      <c r="A67" s="17">
        <v>10</v>
      </c>
      <c r="B67" s="110" t="s">
        <v>38</v>
      </c>
      <c r="C67" s="109">
        <v>613400</v>
      </c>
      <c r="D67" s="33">
        <f>SUM(D68:D71)</f>
        <v>1000</v>
      </c>
      <c r="E67" s="33"/>
      <c r="F67" s="33">
        <f>SUM(D67:E67)</f>
        <v>1000</v>
      </c>
      <c r="G67" s="114">
        <f>SUM(G68:G72)</f>
        <v>976</v>
      </c>
      <c r="H67" s="119">
        <f>SUM(H68:H72)</f>
        <v>1481</v>
      </c>
      <c r="I67" s="9">
        <f>SUM(G67/F67)</f>
        <v>0.976</v>
      </c>
      <c r="J67" s="8">
        <f>SUM(G67/H67)</f>
        <v>0.6590141796083727</v>
      </c>
    </row>
    <row r="68" spans="1:10" ht="15" customHeight="1">
      <c r="A68" s="17"/>
      <c r="B68" s="111" t="s">
        <v>104</v>
      </c>
      <c r="C68" s="112">
        <v>613412</v>
      </c>
      <c r="D68" s="116">
        <v>1000</v>
      </c>
      <c r="E68" s="33"/>
      <c r="F68" s="33"/>
      <c r="G68" s="60">
        <v>325</v>
      </c>
      <c r="H68" s="26">
        <v>631</v>
      </c>
      <c r="I68" s="9"/>
      <c r="J68" s="8"/>
    </row>
    <row r="69" spans="1:10" ht="15" customHeight="1">
      <c r="A69" s="17"/>
      <c r="B69" s="111" t="s">
        <v>105</v>
      </c>
      <c r="C69" s="112">
        <v>613417</v>
      </c>
      <c r="D69" s="116"/>
      <c r="E69" s="33"/>
      <c r="F69" s="33"/>
      <c r="G69" s="60">
        <v>615</v>
      </c>
      <c r="H69" s="26">
        <v>698</v>
      </c>
      <c r="I69" s="9"/>
      <c r="J69" s="8"/>
    </row>
    <row r="70" spans="1:10" ht="15" customHeight="1">
      <c r="A70" s="17"/>
      <c r="B70" s="111"/>
      <c r="C70" s="112">
        <v>613419</v>
      </c>
      <c r="D70" s="116"/>
      <c r="E70" s="33"/>
      <c r="F70" s="33"/>
      <c r="G70" s="60">
        <v>36</v>
      </c>
      <c r="H70" s="26"/>
      <c r="I70" s="9"/>
      <c r="J70" s="8"/>
    </row>
    <row r="71" spans="1:10" ht="15" customHeight="1">
      <c r="A71" s="17"/>
      <c r="B71" s="111" t="s">
        <v>106</v>
      </c>
      <c r="C71" s="112">
        <v>613484</v>
      </c>
      <c r="D71" s="116"/>
      <c r="E71" s="33"/>
      <c r="F71" s="33"/>
      <c r="G71" s="60"/>
      <c r="H71" s="26">
        <v>152</v>
      </c>
      <c r="I71" s="9"/>
      <c r="J71" s="8"/>
    </row>
    <row r="72" spans="1:10" ht="15" customHeight="1">
      <c r="A72" s="17"/>
      <c r="B72" s="111" t="s">
        <v>107</v>
      </c>
      <c r="C72" s="112">
        <v>613492</v>
      </c>
      <c r="D72" s="33"/>
      <c r="E72" s="33"/>
      <c r="F72" s="33"/>
      <c r="G72" s="60"/>
      <c r="H72" s="26">
        <v>0</v>
      </c>
      <c r="I72" s="9"/>
      <c r="J72" s="8"/>
    </row>
    <row r="73" spans="1:10" ht="15" customHeight="1">
      <c r="A73" s="13">
        <v>11</v>
      </c>
      <c r="B73" s="110" t="s">
        <v>75</v>
      </c>
      <c r="C73" s="109">
        <v>613500</v>
      </c>
      <c r="D73" s="33">
        <f>SUM(D74:D76)</f>
        <v>1147</v>
      </c>
      <c r="E73" s="33"/>
      <c r="F73" s="33">
        <f>SUM(D73:E73)</f>
        <v>1147</v>
      </c>
      <c r="G73" s="114">
        <f>SUM(G74:G77)</f>
        <v>1147</v>
      </c>
      <c r="H73" s="119">
        <f>SUM(H74+H77)</f>
        <v>0</v>
      </c>
      <c r="I73" s="9">
        <f>SUM(G73/F73)</f>
        <v>1</v>
      </c>
      <c r="J73" s="8" t="e">
        <f>SUM(G73/H73)</f>
        <v>#DIV/0!</v>
      </c>
    </row>
    <row r="74" spans="1:10" ht="15" customHeight="1">
      <c r="A74" s="13"/>
      <c r="B74" s="97" t="s">
        <v>112</v>
      </c>
      <c r="C74" s="16">
        <v>613512</v>
      </c>
      <c r="D74" s="116">
        <v>1147</v>
      </c>
      <c r="E74" s="33"/>
      <c r="F74" s="33"/>
      <c r="G74" s="60">
        <v>1147</v>
      </c>
      <c r="H74" s="26"/>
      <c r="I74" s="9"/>
      <c r="J74" s="8"/>
    </row>
    <row r="75" spans="1:10" ht="15" customHeight="1">
      <c r="A75" s="13"/>
      <c r="B75" s="97" t="s">
        <v>113</v>
      </c>
      <c r="C75" s="16">
        <v>613513</v>
      </c>
      <c r="D75" s="33"/>
      <c r="E75" s="33"/>
      <c r="F75" s="33"/>
      <c r="G75" s="60"/>
      <c r="H75" s="26"/>
      <c r="I75" s="9"/>
      <c r="J75" s="8"/>
    </row>
    <row r="76" spans="1:10" ht="15" customHeight="1">
      <c r="A76" s="13"/>
      <c r="B76" s="97" t="s">
        <v>114</v>
      </c>
      <c r="C76" s="16">
        <v>613523</v>
      </c>
      <c r="D76" s="116"/>
      <c r="E76" s="33"/>
      <c r="F76" s="33"/>
      <c r="G76" s="60"/>
      <c r="H76" s="26"/>
      <c r="I76" s="9"/>
      <c r="J76" s="8"/>
    </row>
    <row r="77" spans="1:10" ht="15" customHeight="1">
      <c r="A77" s="13"/>
      <c r="B77" s="97" t="s">
        <v>148</v>
      </c>
      <c r="C77" s="16">
        <v>613524</v>
      </c>
      <c r="D77" s="116"/>
      <c r="E77" s="33"/>
      <c r="F77" s="33"/>
      <c r="G77" s="60"/>
      <c r="H77" s="26">
        <v>0</v>
      </c>
      <c r="I77" s="9"/>
      <c r="J77" s="8"/>
    </row>
    <row r="78" spans="1:10" ht="15" customHeight="1">
      <c r="A78" s="17">
        <v>12</v>
      </c>
      <c r="B78" s="110" t="s">
        <v>33</v>
      </c>
      <c r="C78" s="109">
        <v>613600</v>
      </c>
      <c r="D78" s="29">
        <f>SUM(D79:D79)</f>
        <v>2342</v>
      </c>
      <c r="E78" s="29"/>
      <c r="F78" s="29">
        <f>SUM(D78:E78)</f>
        <v>2342</v>
      </c>
      <c r="G78" s="37">
        <f>SUM(G79+G80)</f>
        <v>2341</v>
      </c>
      <c r="H78" s="119">
        <f>SUM(H79:H80)</f>
        <v>2403</v>
      </c>
      <c r="I78" s="9">
        <f>SUM(G78/F78)</f>
        <v>0.9995730145175064</v>
      </c>
      <c r="J78" s="8">
        <f>SUM(G78/H78)</f>
        <v>0.9741989180191427</v>
      </c>
    </row>
    <row r="79" spans="1:10" ht="15" customHeight="1">
      <c r="A79" s="17"/>
      <c r="B79" s="111" t="s">
        <v>115</v>
      </c>
      <c r="C79" s="112">
        <v>613611</v>
      </c>
      <c r="D79" s="117">
        <v>2342</v>
      </c>
      <c r="E79" s="29"/>
      <c r="F79" s="29"/>
      <c r="G79" s="115">
        <v>2326</v>
      </c>
      <c r="H79" s="26">
        <v>2327</v>
      </c>
      <c r="I79" s="9"/>
      <c r="J79" s="8"/>
    </row>
    <row r="80" spans="1:10" ht="15" customHeight="1">
      <c r="A80" s="17"/>
      <c r="B80" s="111" t="s">
        <v>157</v>
      </c>
      <c r="C80" s="112">
        <v>613614</v>
      </c>
      <c r="D80" s="29"/>
      <c r="E80" s="29"/>
      <c r="F80" s="29"/>
      <c r="G80" s="115">
        <v>15</v>
      </c>
      <c r="H80" s="26">
        <v>76</v>
      </c>
      <c r="I80" s="9"/>
      <c r="J80" s="8"/>
    </row>
    <row r="81" spans="1:10" ht="15" customHeight="1">
      <c r="A81" s="13">
        <v>13</v>
      </c>
      <c r="B81" s="110" t="s">
        <v>74</v>
      </c>
      <c r="C81" s="109">
        <v>613700</v>
      </c>
      <c r="D81" s="29">
        <f>SUM(D82:D87)</f>
        <v>0</v>
      </c>
      <c r="E81" s="29"/>
      <c r="F81" s="29">
        <f>SUM(D81:E81)</f>
        <v>0</v>
      </c>
      <c r="G81" s="121">
        <f>SUM(G82:G87)</f>
        <v>0</v>
      </c>
      <c r="H81" s="119">
        <f>SUM(H82:H87)</f>
        <v>0</v>
      </c>
      <c r="I81" s="9" t="e">
        <f>SUM(G81/F81)</f>
        <v>#DIV/0!</v>
      </c>
      <c r="J81" s="8" t="e">
        <f>SUM(G81/H81)</f>
        <v>#DIV/0!</v>
      </c>
    </row>
    <row r="82" spans="1:10" ht="15" customHeight="1">
      <c r="A82" s="13"/>
      <c r="B82" s="111" t="s">
        <v>116</v>
      </c>
      <c r="C82" s="112">
        <v>613712</v>
      </c>
      <c r="D82" s="117"/>
      <c r="E82" s="29"/>
      <c r="F82" s="29"/>
      <c r="G82" s="115">
        <v>0</v>
      </c>
      <c r="H82" s="26"/>
      <c r="I82" s="9"/>
      <c r="J82" s="8"/>
    </row>
    <row r="83" spans="1:10" ht="15" customHeight="1">
      <c r="A83" s="13"/>
      <c r="B83" s="111" t="s">
        <v>117</v>
      </c>
      <c r="C83" s="112">
        <v>613713</v>
      </c>
      <c r="D83" s="117"/>
      <c r="E83" s="29"/>
      <c r="F83" s="29"/>
      <c r="G83" s="115">
        <v>0</v>
      </c>
      <c r="H83" s="26"/>
      <c r="I83" s="9"/>
      <c r="J83" s="8"/>
    </row>
    <row r="84" spans="1:10" ht="15" customHeight="1">
      <c r="A84" s="13"/>
      <c r="B84" s="111" t="s">
        <v>140</v>
      </c>
      <c r="C84" s="112">
        <v>613722</v>
      </c>
      <c r="D84" s="117"/>
      <c r="E84" s="29"/>
      <c r="F84" s="29"/>
      <c r="G84" s="115"/>
      <c r="H84" s="26"/>
      <c r="I84" s="9"/>
      <c r="J84" s="8"/>
    </row>
    <row r="85" spans="1:10" ht="15" customHeight="1">
      <c r="A85" s="13"/>
      <c r="B85" s="111" t="s">
        <v>164</v>
      </c>
      <c r="C85" s="112">
        <v>613723</v>
      </c>
      <c r="D85" s="117"/>
      <c r="E85" s="29"/>
      <c r="F85" s="29"/>
      <c r="G85" s="115"/>
      <c r="H85" s="26"/>
      <c r="I85" s="9"/>
      <c r="J85" s="8"/>
    </row>
    <row r="86" spans="1:10" ht="15" customHeight="1">
      <c r="A86" s="13"/>
      <c r="B86" s="111" t="s">
        <v>118</v>
      </c>
      <c r="C86" s="112">
        <v>613727</v>
      </c>
      <c r="D86" s="117"/>
      <c r="E86" s="29"/>
      <c r="F86" s="29"/>
      <c r="G86" s="37"/>
      <c r="H86" s="26"/>
      <c r="I86" s="9"/>
      <c r="J86" s="8"/>
    </row>
    <row r="87" spans="1:10" ht="15" customHeight="1">
      <c r="A87" s="13"/>
      <c r="B87" s="111" t="s">
        <v>119</v>
      </c>
      <c r="C87" s="112">
        <v>613728</v>
      </c>
      <c r="D87" s="117"/>
      <c r="E87" s="29"/>
      <c r="F87" s="29"/>
      <c r="G87" s="37"/>
      <c r="H87" s="26"/>
      <c r="I87" s="9"/>
      <c r="J87" s="8"/>
    </row>
    <row r="88" spans="1:10" ht="25.5" customHeight="1">
      <c r="A88" s="17">
        <v>14</v>
      </c>
      <c r="B88" s="110" t="s">
        <v>73</v>
      </c>
      <c r="C88" s="109">
        <v>613800</v>
      </c>
      <c r="D88" s="29">
        <f>SUM(D89:D91)</f>
        <v>0</v>
      </c>
      <c r="E88" s="29"/>
      <c r="F88" s="29">
        <f>SUM(D88:E88)</f>
        <v>0</v>
      </c>
      <c r="G88" s="59">
        <f>SUM(G90:G90)</f>
        <v>0</v>
      </c>
      <c r="H88" s="119">
        <f>SUM(H90)</f>
        <v>0</v>
      </c>
      <c r="I88" s="9" t="e">
        <f>SUM(G88/F88)</f>
        <v>#DIV/0!</v>
      </c>
      <c r="J88" s="8" t="e">
        <f>SUM(G88/H88)</f>
        <v>#DIV/0!</v>
      </c>
    </row>
    <row r="89" spans="1:10" ht="25.5" customHeight="1">
      <c r="A89" s="17"/>
      <c r="B89" s="111" t="s">
        <v>146</v>
      </c>
      <c r="C89" s="112">
        <v>613813</v>
      </c>
      <c r="D89" s="117"/>
      <c r="E89" s="29"/>
      <c r="F89" s="29"/>
      <c r="G89" s="37"/>
      <c r="H89" s="26"/>
      <c r="I89" s="9"/>
      <c r="J89" s="8"/>
    </row>
    <row r="90" spans="1:10" ht="25.5" customHeight="1">
      <c r="A90" s="17"/>
      <c r="B90" s="111" t="s">
        <v>158</v>
      </c>
      <c r="C90" s="112">
        <v>613814</v>
      </c>
      <c r="D90" s="117"/>
      <c r="E90" s="29"/>
      <c r="F90" s="29"/>
      <c r="G90" s="122"/>
      <c r="H90" s="26"/>
      <c r="I90" s="9"/>
      <c r="J90" s="8"/>
    </row>
    <row r="91" spans="1:10" ht="25.5" customHeight="1">
      <c r="A91" s="17"/>
      <c r="B91" s="111" t="s">
        <v>147</v>
      </c>
      <c r="C91" s="112">
        <v>613815</v>
      </c>
      <c r="D91" s="117"/>
      <c r="E91" s="29"/>
      <c r="F91" s="29"/>
      <c r="G91" s="37"/>
      <c r="H91" s="26"/>
      <c r="I91" s="9"/>
      <c r="J91" s="8"/>
    </row>
    <row r="92" spans="1:10" ht="15" customHeight="1">
      <c r="A92" s="13">
        <v>15</v>
      </c>
      <c r="B92" s="108" t="s">
        <v>27</v>
      </c>
      <c r="C92" s="109">
        <v>613900</v>
      </c>
      <c r="D92" s="29">
        <f>SUM(D93:D112)</f>
        <v>12449</v>
      </c>
      <c r="E92" s="29">
        <f>SUM(E96)</f>
        <v>0</v>
      </c>
      <c r="F92" s="29">
        <f>SUM(D92:E92)</f>
        <v>12449</v>
      </c>
      <c r="G92" s="59">
        <f>SUM(G93:G111)</f>
        <v>11968</v>
      </c>
      <c r="H92" s="119">
        <f>SUM(H93:H111)</f>
        <v>11916</v>
      </c>
      <c r="I92" s="9">
        <f>SUM(G92/F92)</f>
        <v>0.9613623584223633</v>
      </c>
      <c r="J92" s="8">
        <f>SUM(G92/H92)</f>
        <v>1.004363880496811</v>
      </c>
    </row>
    <row r="93" spans="1:10" ht="15" customHeight="1">
      <c r="A93" s="13"/>
      <c r="B93" s="113" t="s">
        <v>120</v>
      </c>
      <c r="C93" s="16">
        <v>613912</v>
      </c>
      <c r="D93" s="117"/>
      <c r="E93" s="29"/>
      <c r="F93" s="29"/>
      <c r="G93" s="37"/>
      <c r="H93" s="26"/>
      <c r="I93" s="9"/>
      <c r="J93" s="8"/>
    </row>
    <row r="94" spans="1:10" ht="27" customHeight="1">
      <c r="A94" s="13"/>
      <c r="B94" s="113" t="s">
        <v>165</v>
      </c>
      <c r="C94" s="16">
        <v>613913</v>
      </c>
      <c r="D94" s="117"/>
      <c r="E94" s="29"/>
      <c r="F94" s="29"/>
      <c r="G94" s="124"/>
      <c r="H94" s="123"/>
      <c r="I94" s="9"/>
      <c r="J94" s="8"/>
    </row>
    <row r="95" spans="1:10" ht="15" customHeight="1">
      <c r="A95" s="13"/>
      <c r="B95" s="32" t="s">
        <v>121</v>
      </c>
      <c r="C95" s="16">
        <v>613914</v>
      </c>
      <c r="D95" s="117">
        <v>500</v>
      </c>
      <c r="E95" s="29"/>
      <c r="F95" s="117">
        <v>500</v>
      </c>
      <c r="G95" s="115">
        <v>1238</v>
      </c>
      <c r="H95" s="26">
        <v>1259</v>
      </c>
      <c r="I95" s="9"/>
      <c r="J95" s="8"/>
    </row>
    <row r="96" spans="1:10" ht="15" customHeight="1">
      <c r="A96" s="13"/>
      <c r="B96" s="32" t="s">
        <v>122</v>
      </c>
      <c r="C96" s="16">
        <v>613922</v>
      </c>
      <c r="D96" s="117"/>
      <c r="E96" s="117"/>
      <c r="F96" s="29"/>
      <c r="G96" s="115">
        <v>0</v>
      </c>
      <c r="H96" s="26"/>
      <c r="I96" s="9"/>
      <c r="J96" s="8"/>
    </row>
    <row r="97" spans="1:10" ht="15" customHeight="1">
      <c r="A97" s="13"/>
      <c r="B97" s="32" t="s">
        <v>149</v>
      </c>
      <c r="C97" s="16">
        <v>613939</v>
      </c>
      <c r="D97" s="117"/>
      <c r="E97" s="29"/>
      <c r="F97" s="29"/>
      <c r="G97" s="115"/>
      <c r="H97" s="26">
        <v>351</v>
      </c>
      <c r="I97" s="9"/>
      <c r="J97" s="8"/>
    </row>
    <row r="98" spans="1:10" ht="15" customHeight="1">
      <c r="A98" s="13"/>
      <c r="B98" s="32" t="s">
        <v>141</v>
      </c>
      <c r="C98" s="16">
        <v>613951</v>
      </c>
      <c r="D98" s="117">
        <v>7619</v>
      </c>
      <c r="E98" s="29"/>
      <c r="F98" s="117">
        <v>2000</v>
      </c>
      <c r="G98" s="115">
        <v>5700</v>
      </c>
      <c r="H98" s="26">
        <v>6651</v>
      </c>
      <c r="I98" s="9"/>
      <c r="J98" s="8"/>
    </row>
    <row r="99" spans="1:10" ht="15" customHeight="1">
      <c r="A99" s="13"/>
      <c r="B99" s="32" t="s">
        <v>142</v>
      </c>
      <c r="C99" s="16">
        <v>613952</v>
      </c>
      <c r="D99" s="117">
        <v>250</v>
      </c>
      <c r="E99" s="29"/>
      <c r="F99" s="117">
        <v>250</v>
      </c>
      <c r="G99" s="115">
        <v>422</v>
      </c>
      <c r="H99" s="26">
        <v>739</v>
      </c>
      <c r="I99" s="9"/>
      <c r="J99" s="8"/>
    </row>
    <row r="100" spans="1:10" ht="24" customHeight="1">
      <c r="A100" s="13"/>
      <c r="B100" s="32" t="s">
        <v>166</v>
      </c>
      <c r="C100" s="16">
        <v>613953</v>
      </c>
      <c r="D100" s="117"/>
      <c r="E100" s="29"/>
      <c r="F100" s="126"/>
      <c r="G100" s="122">
        <v>14</v>
      </c>
      <c r="H100" s="26">
        <v>14</v>
      </c>
      <c r="I100" s="9"/>
      <c r="J100" s="8"/>
    </row>
    <row r="101" spans="1:10" ht="15" customHeight="1">
      <c r="A101" s="13"/>
      <c r="B101" s="32" t="s">
        <v>143</v>
      </c>
      <c r="C101" s="16">
        <v>613954</v>
      </c>
      <c r="D101" s="117">
        <v>500</v>
      </c>
      <c r="E101" s="29"/>
      <c r="F101" s="117">
        <v>500</v>
      </c>
      <c r="G101" s="115">
        <v>591</v>
      </c>
      <c r="H101" s="26">
        <v>1630</v>
      </c>
      <c r="I101" s="9"/>
      <c r="J101" s="8"/>
    </row>
    <row r="102" spans="1:10" ht="15" customHeight="1">
      <c r="A102" s="13"/>
      <c r="B102" s="32" t="s">
        <v>123</v>
      </c>
      <c r="C102" s="16">
        <v>613955</v>
      </c>
      <c r="D102" s="117"/>
      <c r="E102" s="29"/>
      <c r="F102" s="29"/>
      <c r="G102" s="115"/>
      <c r="H102" s="26"/>
      <c r="I102" s="9"/>
      <c r="J102" s="8"/>
    </row>
    <row r="103" spans="1:10" ht="15" customHeight="1">
      <c r="A103" s="13"/>
      <c r="B103" s="32" t="s">
        <v>128</v>
      </c>
      <c r="C103" s="16">
        <v>613956</v>
      </c>
      <c r="D103" s="29"/>
      <c r="E103" s="29"/>
      <c r="F103" s="29"/>
      <c r="G103" s="115"/>
      <c r="H103" s="26"/>
      <c r="I103" s="9"/>
      <c r="J103" s="8"/>
    </row>
    <row r="104" spans="1:10" ht="15" customHeight="1">
      <c r="A104" s="13"/>
      <c r="B104" s="32" t="s">
        <v>129</v>
      </c>
      <c r="C104" s="16">
        <v>613958</v>
      </c>
      <c r="D104" s="29"/>
      <c r="E104" s="29"/>
      <c r="F104" s="29"/>
      <c r="G104" s="115"/>
      <c r="H104" s="26"/>
      <c r="I104" s="9"/>
      <c r="J104" s="8"/>
    </row>
    <row r="105" spans="1:10" ht="15" customHeight="1">
      <c r="A105" s="13"/>
      <c r="B105" s="32" t="s">
        <v>167</v>
      </c>
      <c r="C105" s="16">
        <v>613961</v>
      </c>
      <c r="D105" s="29"/>
      <c r="E105" s="29"/>
      <c r="F105" s="29"/>
      <c r="G105" s="115"/>
      <c r="H105" s="26"/>
      <c r="I105" s="9"/>
      <c r="J105" s="8"/>
    </row>
    <row r="106" spans="1:10" ht="15" customHeight="1">
      <c r="A106" s="13"/>
      <c r="B106" s="32" t="s">
        <v>124</v>
      </c>
      <c r="C106" s="16">
        <v>613971</v>
      </c>
      <c r="D106" s="117">
        <v>2830</v>
      </c>
      <c r="E106" s="29"/>
      <c r="F106" s="117">
        <v>2830</v>
      </c>
      <c r="G106" s="115">
        <v>2830</v>
      </c>
      <c r="H106" s="26">
        <v>1200</v>
      </c>
      <c r="I106" s="9"/>
      <c r="J106" s="8"/>
    </row>
    <row r="107" spans="1:10" ht="15" customHeight="1">
      <c r="A107" s="13"/>
      <c r="B107" s="32" t="s">
        <v>144</v>
      </c>
      <c r="C107" s="16">
        <v>613972</v>
      </c>
      <c r="D107" s="117">
        <v>0</v>
      </c>
      <c r="E107" s="29"/>
      <c r="F107" s="29"/>
      <c r="G107" s="115"/>
      <c r="H107" s="26"/>
      <c r="I107" s="9"/>
      <c r="J107" s="8"/>
    </row>
    <row r="108" spans="1:10" ht="15" customHeight="1">
      <c r="A108" s="13"/>
      <c r="B108" s="32" t="s">
        <v>150</v>
      </c>
      <c r="C108" s="16">
        <v>613977</v>
      </c>
      <c r="D108" s="117"/>
      <c r="E108" s="29"/>
      <c r="F108" s="29"/>
      <c r="G108" s="115"/>
      <c r="H108" s="26"/>
      <c r="I108" s="9"/>
      <c r="J108" s="8"/>
    </row>
    <row r="109" spans="1:10" ht="15" customHeight="1">
      <c r="A109" s="13"/>
      <c r="B109" s="32" t="s">
        <v>130</v>
      </c>
      <c r="C109" s="16">
        <v>613981</v>
      </c>
      <c r="D109" s="117">
        <v>350</v>
      </c>
      <c r="E109" s="29"/>
      <c r="F109" s="117">
        <v>350</v>
      </c>
      <c r="G109" s="115">
        <v>455</v>
      </c>
      <c r="H109" s="26">
        <v>22</v>
      </c>
      <c r="I109" s="9"/>
      <c r="J109" s="8"/>
    </row>
    <row r="110" spans="1:10" ht="15" customHeight="1">
      <c r="A110" s="13"/>
      <c r="B110" s="32" t="s">
        <v>159</v>
      </c>
      <c r="C110" s="16">
        <v>613984</v>
      </c>
      <c r="D110" s="117"/>
      <c r="E110" s="29"/>
      <c r="F110" s="29"/>
      <c r="G110" s="115">
        <v>11</v>
      </c>
      <c r="H110" s="26"/>
      <c r="I110" s="9"/>
      <c r="J110" s="8"/>
    </row>
    <row r="111" spans="1:10" ht="15" customHeight="1">
      <c r="A111" s="13"/>
      <c r="B111" s="32" t="s">
        <v>125</v>
      </c>
      <c r="C111" s="16">
        <v>613985</v>
      </c>
      <c r="D111" s="117">
        <v>400</v>
      </c>
      <c r="E111" s="29"/>
      <c r="F111" s="117">
        <v>400</v>
      </c>
      <c r="G111" s="115">
        <v>707</v>
      </c>
      <c r="H111" s="26">
        <v>50</v>
      </c>
      <c r="I111" s="9"/>
      <c r="J111" s="8"/>
    </row>
    <row r="112" spans="1:10" ht="15" customHeight="1">
      <c r="A112" s="13"/>
      <c r="B112" s="32" t="s">
        <v>152</v>
      </c>
      <c r="C112" s="16">
        <v>613986</v>
      </c>
      <c r="D112" s="117"/>
      <c r="E112" s="29"/>
      <c r="F112" s="29"/>
      <c r="G112" s="115"/>
      <c r="H112" s="26"/>
      <c r="I112" s="9"/>
      <c r="J112" s="8"/>
    </row>
    <row r="113" spans="1:10" ht="25.5" customHeight="1">
      <c r="A113" s="17">
        <v>16</v>
      </c>
      <c r="B113" s="31" t="s">
        <v>4</v>
      </c>
      <c r="C113" s="30">
        <v>614000</v>
      </c>
      <c r="D113" s="29">
        <f>SUM(D114:D121)</f>
        <v>0</v>
      </c>
      <c r="E113" s="29">
        <f>SUM(E114:E121)</f>
        <v>0</v>
      </c>
      <c r="F113" s="29">
        <f aca="true" t="shared" si="0" ref="F113:F121">SUM(D113:E113)</f>
        <v>0</v>
      </c>
      <c r="G113" s="59">
        <f>SUM(G114:G121)</f>
        <v>0</v>
      </c>
      <c r="H113" s="38">
        <f>SUM(H114:H121)</f>
        <v>0</v>
      </c>
      <c r="I113" s="9" t="e">
        <f aca="true" t="shared" si="1" ref="I113:I121">SUM(G113/F113)</f>
        <v>#DIV/0!</v>
      </c>
      <c r="J113" s="8" t="e">
        <f aca="true" t="shared" si="2" ref="J113:J121">SUM(G113/H113)</f>
        <v>#DIV/0!</v>
      </c>
    </row>
    <row r="114" spans="1:10" ht="15" customHeight="1">
      <c r="A114" s="13">
        <v>17</v>
      </c>
      <c r="B114" s="25" t="s">
        <v>31</v>
      </c>
      <c r="C114" s="16">
        <v>614100</v>
      </c>
      <c r="D114" s="29"/>
      <c r="E114" s="29"/>
      <c r="F114" s="29">
        <f t="shared" si="0"/>
        <v>0</v>
      </c>
      <c r="G114" s="37"/>
      <c r="H114" s="26"/>
      <c r="I114" s="9" t="e">
        <f t="shared" si="1"/>
        <v>#DIV/0!</v>
      </c>
      <c r="J114" s="8" t="e">
        <f t="shared" si="2"/>
        <v>#DIV/0!</v>
      </c>
    </row>
    <row r="115" spans="1:10" ht="15" customHeight="1">
      <c r="A115" s="17">
        <v>18</v>
      </c>
      <c r="B115" s="25" t="s">
        <v>34</v>
      </c>
      <c r="C115" s="16">
        <v>614200</v>
      </c>
      <c r="D115" s="29"/>
      <c r="E115" s="29"/>
      <c r="F115" s="29">
        <f t="shared" si="0"/>
        <v>0</v>
      </c>
      <c r="G115" s="37"/>
      <c r="H115" s="26"/>
      <c r="I115" s="9" t="e">
        <f t="shared" si="1"/>
        <v>#DIV/0!</v>
      </c>
      <c r="J115" s="8" t="e">
        <f t="shared" si="2"/>
        <v>#DIV/0!</v>
      </c>
    </row>
    <row r="116" spans="1:10" ht="15" customHeight="1">
      <c r="A116" s="13">
        <v>19</v>
      </c>
      <c r="B116" s="25" t="s">
        <v>35</v>
      </c>
      <c r="C116" s="16">
        <v>614300</v>
      </c>
      <c r="D116" s="29"/>
      <c r="E116" s="29"/>
      <c r="F116" s="29">
        <f t="shared" si="0"/>
        <v>0</v>
      </c>
      <c r="G116" s="37"/>
      <c r="H116" s="26"/>
      <c r="I116" s="9" t="e">
        <f t="shared" si="1"/>
        <v>#DIV/0!</v>
      </c>
      <c r="J116" s="8" t="e">
        <f t="shared" si="2"/>
        <v>#DIV/0!</v>
      </c>
    </row>
    <row r="117" spans="1:10" ht="15" customHeight="1">
      <c r="A117" s="17">
        <v>20</v>
      </c>
      <c r="B117" s="32" t="s">
        <v>72</v>
      </c>
      <c r="C117" s="16">
        <v>614400</v>
      </c>
      <c r="D117" s="29"/>
      <c r="E117" s="29"/>
      <c r="F117" s="29">
        <f t="shared" si="0"/>
        <v>0</v>
      </c>
      <c r="G117" s="37"/>
      <c r="H117" s="26"/>
      <c r="I117" s="9" t="e">
        <f t="shared" si="1"/>
        <v>#DIV/0!</v>
      </c>
      <c r="J117" s="8" t="e">
        <f t="shared" si="2"/>
        <v>#DIV/0!</v>
      </c>
    </row>
    <row r="118" spans="1:10" ht="25.5" customHeight="1">
      <c r="A118" s="13">
        <v>21</v>
      </c>
      <c r="B118" s="107" t="s">
        <v>71</v>
      </c>
      <c r="C118" s="16">
        <v>614500</v>
      </c>
      <c r="D118" s="29"/>
      <c r="E118" s="29"/>
      <c r="F118" s="29">
        <f t="shared" si="0"/>
        <v>0</v>
      </c>
      <c r="G118" s="37"/>
      <c r="H118" s="26"/>
      <c r="I118" s="9" t="e">
        <f t="shared" si="1"/>
        <v>#DIV/0!</v>
      </c>
      <c r="J118" s="8" t="e">
        <f t="shared" si="2"/>
        <v>#DIV/0!</v>
      </c>
    </row>
    <row r="119" spans="1:10" ht="15" customHeight="1">
      <c r="A119" s="17">
        <v>22</v>
      </c>
      <c r="B119" s="32" t="s">
        <v>70</v>
      </c>
      <c r="C119" s="16">
        <v>614600</v>
      </c>
      <c r="D119" s="29"/>
      <c r="E119" s="29"/>
      <c r="F119" s="29">
        <f t="shared" si="0"/>
        <v>0</v>
      </c>
      <c r="G119" s="37"/>
      <c r="H119" s="26"/>
      <c r="I119" s="9" t="e">
        <f t="shared" si="1"/>
        <v>#DIV/0!</v>
      </c>
      <c r="J119" s="8" t="e">
        <f t="shared" si="2"/>
        <v>#DIV/0!</v>
      </c>
    </row>
    <row r="120" spans="1:10" ht="15" customHeight="1">
      <c r="A120" s="13">
        <v>23</v>
      </c>
      <c r="B120" s="25" t="s">
        <v>69</v>
      </c>
      <c r="C120" s="16">
        <v>614700</v>
      </c>
      <c r="D120" s="29"/>
      <c r="E120" s="29"/>
      <c r="F120" s="29">
        <f t="shared" si="0"/>
        <v>0</v>
      </c>
      <c r="G120" s="37"/>
      <c r="H120" s="26"/>
      <c r="I120" s="9" t="e">
        <f t="shared" si="1"/>
        <v>#DIV/0!</v>
      </c>
      <c r="J120" s="8" t="e">
        <f t="shared" si="2"/>
        <v>#DIV/0!</v>
      </c>
    </row>
    <row r="121" spans="1:10" ht="15" customHeight="1">
      <c r="A121" s="17">
        <v>24</v>
      </c>
      <c r="B121" s="98" t="s">
        <v>68</v>
      </c>
      <c r="C121" s="99">
        <v>614800</v>
      </c>
      <c r="D121" s="29"/>
      <c r="E121" s="29"/>
      <c r="F121" s="29">
        <f t="shared" si="0"/>
        <v>0</v>
      </c>
      <c r="G121" s="37"/>
      <c r="H121" s="26"/>
      <c r="I121" s="9" t="e">
        <f t="shared" si="1"/>
        <v>#DIV/0!</v>
      </c>
      <c r="J121" s="8" t="e">
        <f t="shared" si="2"/>
        <v>#DIV/0!</v>
      </c>
    </row>
    <row r="122" spans="1:10" ht="15" customHeight="1">
      <c r="A122" s="13">
        <v>25</v>
      </c>
      <c r="B122" s="98" t="s">
        <v>28</v>
      </c>
      <c r="C122" s="99">
        <v>614900</v>
      </c>
      <c r="D122" s="29"/>
      <c r="E122" s="29"/>
      <c r="F122" s="29"/>
      <c r="G122" s="33"/>
      <c r="H122" s="96"/>
      <c r="I122" s="9"/>
      <c r="J122" s="8"/>
    </row>
    <row r="123" spans="1:10" ht="15" customHeight="1">
      <c r="A123" s="17">
        <v>26</v>
      </c>
      <c r="B123" s="100" t="s">
        <v>5</v>
      </c>
      <c r="C123" s="101">
        <v>616000</v>
      </c>
      <c r="D123" s="29">
        <f>SUM(D124:D126)</f>
        <v>0</v>
      </c>
      <c r="E123" s="29">
        <f>SUM(E124:E126)</f>
        <v>0</v>
      </c>
      <c r="F123" s="29">
        <f aca="true" t="shared" si="3" ref="F123:F156">SUM(D123:E123)</f>
        <v>0</v>
      </c>
      <c r="G123" s="29">
        <f>SUM(G124:G126)</f>
        <v>0</v>
      </c>
      <c r="H123" s="27">
        <f>SUM(H124:H126)</f>
        <v>0</v>
      </c>
      <c r="I123" s="9" t="e">
        <f aca="true" t="shared" si="4" ref="I123:I156">SUM(G123/F123)</f>
        <v>#DIV/0!</v>
      </c>
      <c r="J123" s="8" t="e">
        <f>SUM(G123/H123)</f>
        <v>#DIV/0!</v>
      </c>
    </row>
    <row r="124" spans="1:10" ht="15" customHeight="1">
      <c r="A124" s="13">
        <v>27</v>
      </c>
      <c r="B124" s="32" t="s">
        <v>67</v>
      </c>
      <c r="C124" s="16">
        <v>616100</v>
      </c>
      <c r="D124" s="29"/>
      <c r="E124" s="29"/>
      <c r="F124" s="29">
        <f t="shared" si="3"/>
        <v>0</v>
      </c>
      <c r="G124" s="37"/>
      <c r="H124" s="26"/>
      <c r="I124" s="9" t="e">
        <f t="shared" si="4"/>
        <v>#DIV/0!</v>
      </c>
      <c r="J124" s="8" t="e">
        <f>SUM(G124/H124)</f>
        <v>#DIV/0!</v>
      </c>
    </row>
    <row r="125" spans="1:10" ht="15" customHeight="1">
      <c r="A125" s="17">
        <v>28</v>
      </c>
      <c r="B125" s="32" t="s">
        <v>66</v>
      </c>
      <c r="C125" s="16">
        <v>616200</v>
      </c>
      <c r="D125" s="29"/>
      <c r="E125" s="29"/>
      <c r="F125" s="29">
        <f t="shared" si="3"/>
        <v>0</v>
      </c>
      <c r="G125" s="37"/>
      <c r="H125" s="26"/>
      <c r="I125" s="9" t="e">
        <f t="shared" si="4"/>
        <v>#DIV/0!</v>
      </c>
      <c r="J125" s="8" t="e">
        <f>SUM(G125/H125)</f>
        <v>#DIV/0!</v>
      </c>
    </row>
    <row r="126" spans="1:10" ht="15" customHeight="1">
      <c r="A126" s="13">
        <v>29</v>
      </c>
      <c r="B126" s="32" t="s">
        <v>65</v>
      </c>
      <c r="C126" s="16">
        <v>616300</v>
      </c>
      <c r="D126" s="29"/>
      <c r="E126" s="29"/>
      <c r="F126" s="29">
        <f t="shared" si="3"/>
        <v>0</v>
      </c>
      <c r="G126" s="37"/>
      <c r="H126" s="26"/>
      <c r="I126" s="9" t="e">
        <f t="shared" si="4"/>
        <v>#DIV/0!</v>
      </c>
      <c r="J126" s="8" t="e">
        <f>SUM(G126/H126)</f>
        <v>#DIV/0!</v>
      </c>
    </row>
    <row r="127" spans="1:10" ht="15" customHeight="1">
      <c r="A127" s="13">
        <v>30</v>
      </c>
      <c r="B127" s="12" t="s">
        <v>6</v>
      </c>
      <c r="C127" s="22"/>
      <c r="D127" s="36">
        <f>SUM(D128+D139)</f>
        <v>0</v>
      </c>
      <c r="E127" s="36">
        <f>SUM(E128+E139)</f>
        <v>0</v>
      </c>
      <c r="F127" s="36">
        <f t="shared" si="3"/>
        <v>0</v>
      </c>
      <c r="G127" s="35">
        <f>SUM(G128+G139)</f>
        <v>0</v>
      </c>
      <c r="H127" s="35">
        <f>SUM(H128+H139)</f>
        <v>0</v>
      </c>
      <c r="I127" s="20" t="e">
        <f t="shared" si="4"/>
        <v>#DIV/0!</v>
      </c>
      <c r="J127" s="19" t="e">
        <f aca="true" t="shared" si="5" ref="J127:J154">SUM(G127/H127)</f>
        <v>#DIV/0!</v>
      </c>
    </row>
    <row r="128" spans="1:10" ht="25.5" customHeight="1">
      <c r="A128" s="17">
        <v>31</v>
      </c>
      <c r="B128" s="31" t="s">
        <v>7</v>
      </c>
      <c r="C128" s="30">
        <v>821000</v>
      </c>
      <c r="D128" s="29">
        <f>SUM(D129:D138)</f>
        <v>0</v>
      </c>
      <c r="E128" s="29">
        <f>SUM(E129:E138)</f>
        <v>0</v>
      </c>
      <c r="F128" s="29">
        <f t="shared" si="3"/>
        <v>0</v>
      </c>
      <c r="G128" s="62">
        <f>SUM(G129:G138)</f>
        <v>0</v>
      </c>
      <c r="H128" s="29">
        <f>SUM(H129:H138)</f>
        <v>0</v>
      </c>
      <c r="I128" s="9" t="e">
        <f t="shared" si="4"/>
        <v>#DIV/0!</v>
      </c>
      <c r="J128" s="8" t="e">
        <f t="shared" si="5"/>
        <v>#DIV/0!</v>
      </c>
    </row>
    <row r="129" spans="1:10" ht="25.5" customHeight="1">
      <c r="A129" s="13">
        <v>32</v>
      </c>
      <c r="B129" s="34" t="s">
        <v>64</v>
      </c>
      <c r="C129" s="16">
        <v>821100</v>
      </c>
      <c r="D129" s="29"/>
      <c r="E129" s="29"/>
      <c r="F129" s="29">
        <f t="shared" si="3"/>
        <v>0</v>
      </c>
      <c r="G129" s="63"/>
      <c r="H129" s="14"/>
      <c r="I129" s="9" t="e">
        <f t="shared" si="4"/>
        <v>#DIV/0!</v>
      </c>
      <c r="J129" s="8" t="e">
        <f t="shared" si="5"/>
        <v>#DIV/0!</v>
      </c>
    </row>
    <row r="130" spans="1:10" ht="15" customHeight="1">
      <c r="A130" s="17">
        <v>33</v>
      </c>
      <c r="B130" s="32" t="s">
        <v>63</v>
      </c>
      <c r="C130" s="16">
        <v>821200</v>
      </c>
      <c r="D130" s="29"/>
      <c r="E130" s="29"/>
      <c r="F130" s="29">
        <f t="shared" si="3"/>
        <v>0</v>
      </c>
      <c r="G130" s="37"/>
      <c r="H130" s="26"/>
      <c r="I130" s="9" t="e">
        <f t="shared" si="4"/>
        <v>#DIV/0!</v>
      </c>
      <c r="J130" s="8" t="e">
        <f t="shared" si="5"/>
        <v>#DIV/0!</v>
      </c>
    </row>
    <row r="131" spans="1:10" ht="15" customHeight="1">
      <c r="A131" s="13">
        <v>34</v>
      </c>
      <c r="B131" s="32" t="s">
        <v>62</v>
      </c>
      <c r="C131" s="16">
        <v>821300</v>
      </c>
      <c r="D131" s="29"/>
      <c r="E131" s="117"/>
      <c r="F131" s="29">
        <f t="shared" si="3"/>
        <v>0</v>
      </c>
      <c r="G131" s="37"/>
      <c r="H131" s="26"/>
      <c r="I131" s="9" t="e">
        <f t="shared" si="4"/>
        <v>#DIV/0!</v>
      </c>
      <c r="J131" s="8" t="e">
        <f t="shared" si="5"/>
        <v>#DIV/0!</v>
      </c>
    </row>
    <row r="132" spans="1:10" ht="15" customHeight="1">
      <c r="A132" s="13"/>
      <c r="B132" s="32" t="s">
        <v>153</v>
      </c>
      <c r="C132" s="16">
        <v>821311</v>
      </c>
      <c r="D132" s="117"/>
      <c r="E132" s="29"/>
      <c r="F132" s="29"/>
      <c r="G132" s="37"/>
      <c r="H132" s="26"/>
      <c r="I132" s="9"/>
      <c r="J132" s="8"/>
    </row>
    <row r="133" spans="1:10" ht="15" customHeight="1">
      <c r="A133" s="13"/>
      <c r="B133" s="32" t="s">
        <v>155</v>
      </c>
      <c r="C133" s="16">
        <v>821312</v>
      </c>
      <c r="D133" s="117"/>
      <c r="E133" s="29"/>
      <c r="F133" s="29"/>
      <c r="G133" s="37"/>
      <c r="H133" s="26"/>
      <c r="I133" s="9"/>
      <c r="J133" s="8"/>
    </row>
    <row r="134" spans="1:10" ht="15" customHeight="1">
      <c r="A134" s="13"/>
      <c r="B134" s="32" t="s">
        <v>154</v>
      </c>
      <c r="C134" s="16">
        <v>821321</v>
      </c>
      <c r="D134" s="117"/>
      <c r="E134" s="29"/>
      <c r="F134" s="29"/>
      <c r="G134" s="37"/>
      <c r="H134" s="26"/>
      <c r="I134" s="9"/>
      <c r="J134" s="8"/>
    </row>
    <row r="135" spans="1:10" ht="15" customHeight="1">
      <c r="A135" s="13"/>
      <c r="B135" s="32" t="s">
        <v>156</v>
      </c>
      <c r="C135" s="16">
        <v>821341</v>
      </c>
      <c r="D135" s="117"/>
      <c r="E135" s="29"/>
      <c r="F135" s="29"/>
      <c r="G135" s="115"/>
      <c r="H135" s="26"/>
      <c r="I135" s="9"/>
      <c r="J135" s="8"/>
    </row>
    <row r="136" spans="1:10" ht="15" customHeight="1">
      <c r="A136" s="17">
        <v>35</v>
      </c>
      <c r="B136" s="32" t="s">
        <v>61</v>
      </c>
      <c r="C136" s="16">
        <v>821400</v>
      </c>
      <c r="D136" s="29"/>
      <c r="E136" s="29"/>
      <c r="F136" s="29">
        <f t="shared" si="3"/>
        <v>0</v>
      </c>
      <c r="G136" s="37"/>
      <c r="H136" s="26"/>
      <c r="I136" s="9" t="e">
        <f t="shared" si="4"/>
        <v>#DIV/0!</v>
      </c>
      <c r="J136" s="8" t="e">
        <f t="shared" si="5"/>
        <v>#DIV/0!</v>
      </c>
    </row>
    <row r="137" spans="1:10" ht="15" customHeight="1">
      <c r="A137" s="13">
        <v>36</v>
      </c>
      <c r="B137" s="32" t="s">
        <v>60</v>
      </c>
      <c r="C137" s="16">
        <v>821500</v>
      </c>
      <c r="D137" s="29"/>
      <c r="E137" s="29"/>
      <c r="F137" s="29">
        <f t="shared" si="3"/>
        <v>0</v>
      </c>
      <c r="G137" s="37"/>
      <c r="H137" s="26"/>
      <c r="I137" s="9" t="e">
        <f t="shared" si="4"/>
        <v>#DIV/0!</v>
      </c>
      <c r="J137" s="8" t="e">
        <f t="shared" si="5"/>
        <v>#DIV/0!</v>
      </c>
    </row>
    <row r="138" spans="1:10" ht="15" customHeight="1">
      <c r="A138" s="17">
        <v>37</v>
      </c>
      <c r="B138" s="32" t="s">
        <v>59</v>
      </c>
      <c r="C138" s="16">
        <v>821600</v>
      </c>
      <c r="D138" s="29"/>
      <c r="E138" s="29"/>
      <c r="F138" s="29">
        <f t="shared" si="3"/>
        <v>0</v>
      </c>
      <c r="G138" s="37"/>
      <c r="H138" s="26"/>
      <c r="I138" s="9" t="e">
        <f t="shared" si="4"/>
        <v>#DIV/0!</v>
      </c>
      <c r="J138" s="8" t="e">
        <f t="shared" si="5"/>
        <v>#DIV/0!</v>
      </c>
    </row>
    <row r="139" spans="1:10" ht="15" customHeight="1">
      <c r="A139" s="13">
        <v>38</v>
      </c>
      <c r="B139" s="31" t="s">
        <v>8</v>
      </c>
      <c r="C139" s="30">
        <v>615000</v>
      </c>
      <c r="D139" s="29">
        <f>SUM(D140:D142)</f>
        <v>0</v>
      </c>
      <c r="E139" s="29">
        <f>SUM(E140:E142)</f>
        <v>0</v>
      </c>
      <c r="F139" s="29">
        <f t="shared" si="3"/>
        <v>0</v>
      </c>
      <c r="G139" s="62">
        <f>SUM(G140:G142)</f>
        <v>0</v>
      </c>
      <c r="H139" s="29">
        <f>SUM(H140:H142)</f>
        <v>0</v>
      </c>
      <c r="I139" s="9" t="e">
        <f t="shared" si="4"/>
        <v>#DIV/0!</v>
      </c>
      <c r="J139" s="8" t="e">
        <f t="shared" si="5"/>
        <v>#DIV/0!</v>
      </c>
    </row>
    <row r="140" spans="1:10" ht="15" customHeight="1">
      <c r="A140" s="17">
        <v>39</v>
      </c>
      <c r="B140" s="25" t="s">
        <v>58</v>
      </c>
      <c r="C140" s="28">
        <v>615100</v>
      </c>
      <c r="D140" s="29"/>
      <c r="E140" s="29"/>
      <c r="F140" s="29">
        <f t="shared" si="3"/>
        <v>0</v>
      </c>
      <c r="G140" s="37"/>
      <c r="H140" s="26"/>
      <c r="I140" s="9" t="e">
        <f t="shared" si="4"/>
        <v>#DIV/0!</v>
      </c>
      <c r="J140" s="8" t="e">
        <f t="shared" si="5"/>
        <v>#DIV/0!</v>
      </c>
    </row>
    <row r="141" spans="1:10" ht="25.5" customHeight="1">
      <c r="A141" s="13">
        <v>40</v>
      </c>
      <c r="B141" s="23" t="s">
        <v>36</v>
      </c>
      <c r="C141" s="16">
        <v>615200</v>
      </c>
      <c r="D141" s="29"/>
      <c r="E141" s="29"/>
      <c r="F141" s="29">
        <f t="shared" si="3"/>
        <v>0</v>
      </c>
      <c r="G141" s="37"/>
      <c r="H141" s="26"/>
      <c r="I141" s="9" t="e">
        <f t="shared" si="4"/>
        <v>#DIV/0!</v>
      </c>
      <c r="J141" s="8" t="e">
        <f t="shared" si="5"/>
        <v>#DIV/0!</v>
      </c>
    </row>
    <row r="142" spans="1:10" ht="15" customHeight="1">
      <c r="A142" s="17">
        <v>41</v>
      </c>
      <c r="B142" s="25" t="s">
        <v>57</v>
      </c>
      <c r="C142" s="16">
        <v>615300</v>
      </c>
      <c r="D142" s="15"/>
      <c r="E142" s="15"/>
      <c r="F142" s="15">
        <f t="shared" si="3"/>
        <v>0</v>
      </c>
      <c r="G142" s="64"/>
      <c r="H142" s="14"/>
      <c r="I142" s="9" t="e">
        <f t="shared" si="4"/>
        <v>#DIV/0!</v>
      </c>
      <c r="J142" s="8" t="e">
        <f t="shared" si="5"/>
        <v>#DIV/0!</v>
      </c>
    </row>
    <row r="143" spans="1:10" ht="15" customHeight="1">
      <c r="A143" s="13">
        <v>42</v>
      </c>
      <c r="B143" s="24" t="s">
        <v>9</v>
      </c>
      <c r="C143" s="22">
        <v>822000</v>
      </c>
      <c r="D143" s="21">
        <f>SUM(D144:D150)</f>
        <v>0</v>
      </c>
      <c r="E143" s="21">
        <f>SUM(E144:E150)</f>
        <v>0</v>
      </c>
      <c r="F143" s="21">
        <f t="shared" si="3"/>
        <v>0</v>
      </c>
      <c r="G143" s="65">
        <f>SUM(G144:G150)</f>
        <v>0</v>
      </c>
      <c r="H143" s="21">
        <f>SUM(H144:H150)</f>
        <v>0</v>
      </c>
      <c r="I143" s="20" t="e">
        <f t="shared" si="4"/>
        <v>#DIV/0!</v>
      </c>
      <c r="J143" s="19" t="e">
        <f t="shared" si="5"/>
        <v>#DIV/0!</v>
      </c>
    </row>
    <row r="144" spans="1:10" ht="15" customHeight="1">
      <c r="A144" s="17">
        <v>43</v>
      </c>
      <c r="B144" s="102" t="s">
        <v>56</v>
      </c>
      <c r="C144" s="99">
        <v>822100</v>
      </c>
      <c r="D144" s="15"/>
      <c r="E144" s="15"/>
      <c r="F144" s="15">
        <f t="shared" si="3"/>
        <v>0</v>
      </c>
      <c r="G144" s="64"/>
      <c r="H144" s="14"/>
      <c r="I144" s="9" t="e">
        <f t="shared" si="4"/>
        <v>#DIV/0!</v>
      </c>
      <c r="J144" s="8" t="e">
        <f t="shared" si="5"/>
        <v>#DIV/0!</v>
      </c>
    </row>
    <row r="145" spans="1:10" ht="25.5" customHeight="1">
      <c r="A145" s="13">
        <v>44</v>
      </c>
      <c r="B145" s="102" t="s">
        <v>55</v>
      </c>
      <c r="C145" s="99">
        <v>822200</v>
      </c>
      <c r="D145" s="15"/>
      <c r="E145" s="15"/>
      <c r="F145" s="15">
        <f t="shared" si="3"/>
        <v>0</v>
      </c>
      <c r="G145" s="64"/>
      <c r="H145" s="14"/>
      <c r="I145" s="9" t="e">
        <f t="shared" si="4"/>
        <v>#DIV/0!</v>
      </c>
      <c r="J145" s="8" t="e">
        <f t="shared" si="5"/>
        <v>#DIV/0!</v>
      </c>
    </row>
    <row r="146" spans="1:10" ht="15" customHeight="1">
      <c r="A146" s="17">
        <v>45</v>
      </c>
      <c r="B146" s="102" t="s">
        <v>54</v>
      </c>
      <c r="C146" s="99">
        <v>822300</v>
      </c>
      <c r="D146" s="15"/>
      <c r="E146" s="15"/>
      <c r="F146" s="15">
        <f t="shared" si="3"/>
        <v>0</v>
      </c>
      <c r="G146" s="64"/>
      <c r="H146" s="14"/>
      <c r="I146" s="9" t="e">
        <f t="shared" si="4"/>
        <v>#DIV/0!</v>
      </c>
      <c r="J146" s="8" t="e">
        <f t="shared" si="5"/>
        <v>#DIV/0!</v>
      </c>
    </row>
    <row r="147" spans="1:10" ht="15" customHeight="1">
      <c r="A147" s="13">
        <v>46</v>
      </c>
      <c r="B147" s="103" t="s">
        <v>53</v>
      </c>
      <c r="C147" s="99">
        <v>822400</v>
      </c>
      <c r="D147" s="15"/>
      <c r="E147" s="15"/>
      <c r="F147" s="15">
        <f t="shared" si="3"/>
        <v>0</v>
      </c>
      <c r="G147" s="64"/>
      <c r="H147" s="14"/>
      <c r="I147" s="9" t="e">
        <f t="shared" si="4"/>
        <v>#DIV/0!</v>
      </c>
      <c r="J147" s="8" t="e">
        <f t="shared" si="5"/>
        <v>#DIV/0!</v>
      </c>
    </row>
    <row r="148" spans="1:10" ht="25.5" customHeight="1">
      <c r="A148" s="17">
        <v>47</v>
      </c>
      <c r="B148" s="103" t="s">
        <v>32</v>
      </c>
      <c r="C148" s="99">
        <v>822500</v>
      </c>
      <c r="D148" s="15"/>
      <c r="E148" s="15"/>
      <c r="F148" s="15">
        <f t="shared" si="3"/>
        <v>0</v>
      </c>
      <c r="G148" s="64"/>
      <c r="H148" s="14"/>
      <c r="I148" s="9" t="e">
        <f t="shared" si="4"/>
        <v>#DIV/0!</v>
      </c>
      <c r="J148" s="8" t="e">
        <f t="shared" si="5"/>
        <v>#DIV/0!</v>
      </c>
    </row>
    <row r="149" spans="1:10" ht="15" customHeight="1">
      <c r="A149" s="13">
        <v>48</v>
      </c>
      <c r="B149" s="102" t="s">
        <v>52</v>
      </c>
      <c r="C149" s="99">
        <v>822600</v>
      </c>
      <c r="D149" s="15"/>
      <c r="E149" s="15"/>
      <c r="F149" s="15">
        <f t="shared" si="3"/>
        <v>0</v>
      </c>
      <c r="G149" s="64"/>
      <c r="H149" s="14"/>
      <c r="I149" s="9" t="e">
        <f t="shared" si="4"/>
        <v>#DIV/0!</v>
      </c>
      <c r="J149" s="8" t="e">
        <f t="shared" si="5"/>
        <v>#DIV/0!</v>
      </c>
    </row>
    <row r="150" spans="1:10" ht="15" customHeight="1">
      <c r="A150" s="17">
        <v>49</v>
      </c>
      <c r="B150" s="102" t="s">
        <v>51</v>
      </c>
      <c r="C150" s="99">
        <v>822700</v>
      </c>
      <c r="D150" s="15"/>
      <c r="E150" s="15"/>
      <c r="F150" s="15">
        <f t="shared" si="3"/>
        <v>0</v>
      </c>
      <c r="G150" s="64"/>
      <c r="H150" s="14"/>
      <c r="I150" s="9" t="e">
        <f t="shared" si="4"/>
        <v>#DIV/0!</v>
      </c>
      <c r="J150" s="8" t="e">
        <f t="shared" si="5"/>
        <v>#DIV/0!</v>
      </c>
    </row>
    <row r="151" spans="1:10" ht="15" customHeight="1">
      <c r="A151" s="13">
        <v>50</v>
      </c>
      <c r="B151" s="12" t="s">
        <v>10</v>
      </c>
      <c r="C151" s="22">
        <v>823000</v>
      </c>
      <c r="D151" s="21">
        <f>SUM(D152:D154)</f>
        <v>0</v>
      </c>
      <c r="E151" s="21">
        <f>SUM(E152:E154)</f>
        <v>0</v>
      </c>
      <c r="F151" s="21">
        <f t="shared" si="3"/>
        <v>0</v>
      </c>
      <c r="G151" s="65">
        <f>SUM(G152:G154)</f>
        <v>0</v>
      </c>
      <c r="H151" s="21">
        <f>SUM(H152:H154)</f>
        <v>0</v>
      </c>
      <c r="I151" s="20" t="e">
        <f t="shared" si="4"/>
        <v>#DIV/0!</v>
      </c>
      <c r="J151" s="19" t="e">
        <f t="shared" si="5"/>
        <v>#DIV/0!</v>
      </c>
    </row>
    <row r="152" spans="1:10" ht="15" customHeight="1">
      <c r="A152" s="17">
        <v>51</v>
      </c>
      <c r="B152" s="18" t="s">
        <v>50</v>
      </c>
      <c r="C152" s="16">
        <v>823100</v>
      </c>
      <c r="D152" s="15"/>
      <c r="E152" s="15"/>
      <c r="F152" s="15">
        <f t="shared" si="3"/>
        <v>0</v>
      </c>
      <c r="G152" s="64"/>
      <c r="H152" s="14"/>
      <c r="I152" s="9" t="e">
        <f t="shared" si="4"/>
        <v>#DIV/0!</v>
      </c>
      <c r="J152" s="8" t="e">
        <f t="shared" si="5"/>
        <v>#DIV/0!</v>
      </c>
    </row>
    <row r="153" spans="1:10" ht="15" customHeight="1">
      <c r="A153" s="13">
        <v>52</v>
      </c>
      <c r="B153" s="18" t="s">
        <v>49</v>
      </c>
      <c r="C153" s="16">
        <v>823200</v>
      </c>
      <c r="D153" s="15"/>
      <c r="E153" s="15"/>
      <c r="F153" s="15">
        <f t="shared" si="3"/>
        <v>0</v>
      </c>
      <c r="G153" s="64"/>
      <c r="H153" s="14"/>
      <c r="I153" s="9" t="e">
        <f t="shared" si="4"/>
        <v>#DIV/0!</v>
      </c>
      <c r="J153" s="8" t="e">
        <f t="shared" si="5"/>
        <v>#DIV/0!</v>
      </c>
    </row>
    <row r="154" spans="1:10" ht="15" customHeight="1">
      <c r="A154" s="17">
        <v>53</v>
      </c>
      <c r="B154" s="102" t="s">
        <v>48</v>
      </c>
      <c r="C154" s="99">
        <v>823300</v>
      </c>
      <c r="D154" s="15"/>
      <c r="E154" s="15"/>
      <c r="F154" s="15">
        <f t="shared" si="3"/>
        <v>0</v>
      </c>
      <c r="G154" s="64"/>
      <c r="H154" s="14"/>
      <c r="I154" s="9" t="e">
        <f t="shared" si="4"/>
        <v>#DIV/0!</v>
      </c>
      <c r="J154" s="8" t="e">
        <f t="shared" si="5"/>
        <v>#DIV/0!</v>
      </c>
    </row>
    <row r="155" spans="1:10" ht="15" customHeight="1">
      <c r="A155" s="17">
        <v>54</v>
      </c>
      <c r="B155" s="12" t="s">
        <v>46</v>
      </c>
      <c r="C155" s="11"/>
      <c r="D155" s="10"/>
      <c r="E155" s="10"/>
      <c r="F155" s="10">
        <f t="shared" si="3"/>
        <v>0</v>
      </c>
      <c r="G155" s="10"/>
      <c r="H155" s="10"/>
      <c r="I155" s="20" t="e">
        <f t="shared" si="4"/>
        <v>#DIV/0!</v>
      </c>
      <c r="J155" s="19" t="e">
        <f>SUM(G155/H155)</f>
        <v>#DIV/0!</v>
      </c>
    </row>
    <row r="156" spans="1:10" ht="18.75" customHeight="1">
      <c r="A156" s="13">
        <v>55</v>
      </c>
      <c r="B156" s="42" t="s">
        <v>11</v>
      </c>
      <c r="C156" s="41"/>
      <c r="D156" s="36">
        <f>SUM(D17+D155)</f>
        <v>155000</v>
      </c>
      <c r="E156" s="36">
        <f>SUM(E17+E155)</f>
        <v>0</v>
      </c>
      <c r="F156" s="36">
        <f t="shared" si="3"/>
        <v>155000</v>
      </c>
      <c r="G156" s="58">
        <f>SUM(G17+G155)</f>
        <v>154387</v>
      </c>
      <c r="H156" s="36">
        <f>SUM(H17+H155)</f>
        <v>154568</v>
      </c>
      <c r="I156" s="20">
        <f t="shared" si="4"/>
        <v>0.9960451612903226</v>
      </c>
      <c r="J156" s="19">
        <f>SUM(G156/H156)</f>
        <v>0.9988289943584701</v>
      </c>
    </row>
    <row r="157" ht="11.25" customHeight="1"/>
    <row r="158" spans="2:10" ht="12.75">
      <c r="B158" s="7"/>
      <c r="C158" s="4"/>
      <c r="D158" s="4"/>
      <c r="E158" s="4"/>
      <c r="F158" s="4"/>
      <c r="G158" s="2"/>
      <c r="H158" s="2" t="s">
        <v>42</v>
      </c>
      <c r="I158" s="4"/>
      <c r="J158" s="4"/>
    </row>
    <row r="159" spans="2:10" ht="12.75">
      <c r="B159" s="7"/>
      <c r="C159" s="4"/>
      <c r="D159" s="4"/>
      <c r="E159" s="4"/>
      <c r="F159" s="4"/>
      <c r="G159" s="1"/>
      <c r="H159" s="1" t="s">
        <v>23</v>
      </c>
      <c r="I159" s="129"/>
      <c r="J159" s="129"/>
    </row>
    <row r="160" spans="2:10" ht="12.75">
      <c r="B160" s="7"/>
      <c r="C160" s="4"/>
      <c r="D160" s="4"/>
      <c r="E160" s="4"/>
      <c r="F160" s="4"/>
      <c r="G160" s="4"/>
      <c r="H160" s="120" t="s">
        <v>132</v>
      </c>
      <c r="I160" s="6"/>
      <c r="J160" s="6"/>
    </row>
    <row r="161" spans="2:10" ht="8.25" customHeight="1">
      <c r="B161" s="7"/>
      <c r="C161" s="4"/>
      <c r="D161" s="4"/>
      <c r="E161" s="4"/>
      <c r="F161" s="4"/>
      <c r="G161" s="4"/>
      <c r="H161" s="4"/>
      <c r="I161" s="6"/>
      <c r="J161" s="6"/>
    </row>
    <row r="162" spans="2:10" ht="10.5" customHeight="1">
      <c r="B162" s="7"/>
      <c r="C162" s="4"/>
      <c r="D162" s="4"/>
      <c r="E162" s="4"/>
      <c r="F162" s="4"/>
      <c r="G162" s="4"/>
      <c r="H162" s="4"/>
      <c r="I162" s="6"/>
      <c r="J162" s="6"/>
    </row>
    <row r="163" spans="2:10" ht="12.75">
      <c r="B163" s="5"/>
      <c r="C163" s="4"/>
      <c r="D163" s="4"/>
      <c r="E163" s="4"/>
      <c r="F163" s="4"/>
      <c r="G163" s="4"/>
      <c r="H163" s="4"/>
      <c r="I163" s="4"/>
      <c r="J163" s="4"/>
    </row>
    <row r="164" spans="2:10" ht="12.75">
      <c r="B164" s="4"/>
      <c r="C164" s="4"/>
      <c r="D164" s="4"/>
      <c r="E164" s="4"/>
      <c r="F164" s="4"/>
      <c r="G164" s="4"/>
      <c r="H164" s="4"/>
      <c r="I164" s="4"/>
      <c r="J164" s="4"/>
    </row>
    <row r="165" spans="2:10" ht="12.75">
      <c r="B165" s="4"/>
      <c r="C165" s="4"/>
      <c r="D165" s="4"/>
      <c r="E165" s="4"/>
      <c r="F165" s="4"/>
      <c r="G165" s="4"/>
      <c r="H165" s="4"/>
      <c r="I165" s="4"/>
      <c r="J165" s="4"/>
    </row>
    <row r="166" spans="2:10" ht="12.75">
      <c r="B166" s="4"/>
      <c r="C166" s="4"/>
      <c r="D166" s="4"/>
      <c r="E166" s="4"/>
      <c r="F166" s="4"/>
      <c r="G166" s="4"/>
      <c r="H166" s="4"/>
      <c r="I166" s="4"/>
      <c r="J166" s="4"/>
    </row>
    <row r="167" spans="2:10" ht="12.75">
      <c r="B167" s="4"/>
      <c r="C167" s="4"/>
      <c r="D167" s="4"/>
      <c r="E167" s="4"/>
      <c r="F167" s="4"/>
      <c r="G167" s="4"/>
      <c r="H167" s="4"/>
      <c r="I167" s="4"/>
      <c r="J167" s="4"/>
    </row>
  </sheetData>
  <sheetProtection/>
  <mergeCells count="3">
    <mergeCell ref="A12:J12"/>
    <mergeCell ref="A13:J13"/>
    <mergeCell ref="I159:J159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Amela Hasanbegovic</dc:creator>
  <cp:keywords/>
  <dc:description/>
  <cp:lastModifiedBy>SZDP017</cp:lastModifiedBy>
  <cp:lastPrinted>2019-10-31T13:25:04Z</cp:lastPrinted>
  <dcterms:created xsi:type="dcterms:W3CDTF">2014-11-14T15:39:26Z</dcterms:created>
  <dcterms:modified xsi:type="dcterms:W3CDTF">2020-02-26T13:57:29Z</dcterms:modified>
  <cp:category/>
  <cp:version/>
  <cp:contentType/>
  <cp:contentStatus/>
</cp:coreProperties>
</file>